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:\Mi unidad\ALCALDIA\DESARROLLO Y BIENESTAR SOCIAL\2025\PLANES DE ACCIÓN\"/>
    </mc:Choice>
  </mc:AlternateContent>
  <xr:revisionPtr revIDLastSave="0" documentId="13_ncr:1_{10BBE86A-F549-4797-A822-1348E83C5F2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  <sheet name="Hoja2" sheetId="2" r:id="rId2"/>
    <sheet name="Hoja3" sheetId="3" r:id="rId3"/>
  </sheets>
  <definedNames>
    <definedName name="_xlnm.Print_Area" localSheetId="0">Hoja1!$A$1:$O$42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X21" i="1" l="1"/>
  <c r="X22" i="1"/>
  <c r="X23" i="1"/>
  <c r="X24" i="1"/>
  <c r="X25" i="1"/>
  <c r="X26" i="1"/>
  <c r="X27" i="1"/>
  <c r="X28" i="1"/>
  <c r="X29" i="1"/>
  <c r="X30" i="1"/>
  <c r="X31" i="1"/>
  <c r="X32" i="1"/>
  <c r="X33" i="1"/>
  <c r="X20" i="1"/>
  <c r="X13" i="1"/>
  <c r="X14" i="1"/>
  <c r="X12" i="1"/>
  <c r="G18" i="1"/>
  <c r="G37" i="1" s="1"/>
  <c r="G46" i="1" s="1"/>
  <c r="G56" i="1" s="1"/>
  <c r="G67" i="1" s="1"/>
  <c r="H18" i="1" l="1"/>
  <c r="H37" i="1" s="1"/>
  <c r="H46" i="1" s="1"/>
  <c r="H56" i="1" s="1"/>
  <c r="H67" i="1" s="1"/>
  <c r="W15" i="1" l="1"/>
  <c r="V15" i="1"/>
  <c r="S15" i="1"/>
  <c r="R15" i="1"/>
  <c r="W11" i="1"/>
  <c r="V11" i="1"/>
  <c r="U11" i="1"/>
  <c r="T11" i="1"/>
  <c r="S11" i="1"/>
  <c r="R11" i="1"/>
  <c r="Q11" i="1"/>
  <c r="P11" i="1"/>
  <c r="O11" i="1"/>
  <c r="M11" i="1"/>
  <c r="L11" i="1"/>
  <c r="W64" i="1"/>
  <c r="V64" i="1"/>
  <c r="U64" i="1"/>
  <c r="T64" i="1"/>
  <c r="S64" i="1"/>
  <c r="R64" i="1"/>
  <c r="Q64" i="1"/>
  <c r="P64" i="1"/>
  <c r="O64" i="1"/>
  <c r="N64" i="1"/>
  <c r="M64" i="1"/>
  <c r="L64" i="1"/>
  <c r="W53" i="1"/>
  <c r="V53" i="1"/>
  <c r="U53" i="1"/>
  <c r="T53" i="1"/>
  <c r="S53" i="1"/>
  <c r="R53" i="1"/>
  <c r="Q53" i="1"/>
  <c r="P53" i="1"/>
  <c r="O53" i="1"/>
  <c r="N53" i="1"/>
  <c r="M53" i="1"/>
  <c r="L53" i="1"/>
  <c r="W43" i="1"/>
  <c r="V43" i="1"/>
  <c r="U43" i="1"/>
  <c r="T43" i="1"/>
  <c r="S43" i="1"/>
  <c r="R43" i="1"/>
  <c r="P43" i="1"/>
  <c r="O43" i="1"/>
  <c r="N43" i="1"/>
  <c r="M43" i="1"/>
  <c r="L43" i="1"/>
  <c r="W34" i="1"/>
  <c r="V34" i="1"/>
  <c r="U34" i="1"/>
  <c r="T34" i="1"/>
  <c r="S34" i="1"/>
  <c r="R34" i="1"/>
  <c r="Q34" i="1"/>
  <c r="P34" i="1"/>
  <c r="O34" i="1"/>
  <c r="N34" i="1"/>
  <c r="L34" i="1"/>
  <c r="X64" i="1" l="1"/>
  <c r="Y34" i="1"/>
  <c r="X43" i="1"/>
  <c r="X53" i="1"/>
  <c r="X34" i="1"/>
  <c r="X15" i="1"/>
  <c r="Y53" i="1"/>
  <c r="Y64" i="1"/>
  <c r="Y15" i="1"/>
  <c r="Q43" i="1" l="1"/>
  <c r="Y43" i="1" s="1"/>
  <c r="X11" i="1" l="1"/>
  <c r="Y11" i="1" l="1"/>
  <c r="Y10" i="1" s="1"/>
  <c r="X10" i="1"/>
</calcChain>
</file>

<file path=xl/sharedStrings.xml><?xml version="1.0" encoding="utf-8"?>
<sst xmlns="http://schemas.openxmlformats.org/spreadsheetml/2006/main" count="273" uniqueCount="209">
  <si>
    <t>ACTIVIDAD</t>
  </si>
  <si>
    <t>DESCRIPCIÓN DE LA META PRODUCTO</t>
  </si>
  <si>
    <t>INDICADOR</t>
  </si>
  <si>
    <t>LINEA BASE</t>
  </si>
  <si>
    <t>META DEL CUATRENIO</t>
  </si>
  <si>
    <t>COFINANCIACIÓN DEPARTAMENTO</t>
  </si>
  <si>
    <t>RECURSOS PROPIOS</t>
  </si>
  <si>
    <t>RECURSOS FUNCIONAMIENTO</t>
  </si>
  <si>
    <t>TOTALES</t>
  </si>
  <si>
    <t xml:space="preserve">Programado </t>
  </si>
  <si>
    <t xml:space="preserve">Ejecutado </t>
  </si>
  <si>
    <t>Programado</t>
  </si>
  <si>
    <t>POBLACIÓN BENEFICIADA</t>
  </si>
  <si>
    <t>PRODUCTO Y DESCRIPCIÓN</t>
  </si>
  <si>
    <t xml:space="preserve">OBSERVACIÓN </t>
  </si>
  <si>
    <t xml:space="preserve">SECRETARIA RESPONSABLE:  </t>
  </si>
  <si>
    <t>FUENTE FINANIACIÓN</t>
  </si>
  <si>
    <t>OTROS RECURSOS</t>
  </si>
  <si>
    <t>NO REQUIERE RECURSOS</t>
  </si>
  <si>
    <t>Implementar  el programa anual  de Banco de Materiales que une esfuerzos entre la administración municipal y la comunidad para la realización de obras necesarias y de gran impacto social en barrios y veredas.</t>
  </si>
  <si>
    <t>Adecuación y mantenimiento del Coliseo Municipal</t>
  </si>
  <si>
    <t xml:space="preserve">Gestionar  la construcción de un Complejo Acuático en el municipio de La Vega </t>
  </si>
  <si>
    <t>Realizar un estudio de viabilidad para  adquirir y/o adecuar un espacio para la Escombrera municipal en el cuatrienio.</t>
  </si>
  <si>
    <t>Gestionar la Remodelación y Ampliación de la Casa de la Cultura "Luis Alfonso Valbuena Ulloa"</t>
  </si>
  <si>
    <t>Programa de Banco de materiales implementado en el municipio</t>
  </si>
  <si>
    <t>Coliseo Municipal adecuado y mantenido</t>
  </si>
  <si>
    <t>Complejo Acuático Gestionado</t>
  </si>
  <si>
    <t>Numero de espacios adquiridos y adecuados</t>
  </si>
  <si>
    <t>Remodelación y ampliación de la Casa de la Cultura gestionada.</t>
  </si>
  <si>
    <t>Gestionar la construcción del Centro Regional Integral de Respuestas a Emergencias (CRIR) en el municipio</t>
  </si>
  <si>
    <t>Gestionar y/o generar convenios para los estudios de detalle de las zonas con condición de riesgo definidas por la autoridad ambiental competente.</t>
  </si>
  <si>
    <t>Centro Regional Integral de Respuesta  (CRIR) gestionado</t>
  </si>
  <si>
    <t>Estudios de datalle de las zonas con condición de riesgo gestionados o generados.</t>
  </si>
  <si>
    <t>PLAN DE ACCIÓN EJECUTADO 2024</t>
  </si>
  <si>
    <t xml:space="preserve">PROGRAMA:  </t>
  </si>
  <si>
    <t>PROGRAMACIÓN EJECUTADA</t>
  </si>
  <si>
    <t>PLAN DE DESARROLLO MUNICIPAL "SIEMPRE PRESENTE, TRABAJANDO DE FRENTE, POR EL BIENESTAR DE LA GENTE"</t>
  </si>
  <si>
    <t>DESCRIPCIÓN DEL PRODUCTO</t>
  </si>
  <si>
    <t>SECRETARIA DE BIENESTAR Y DESARROLLO SOCIAL</t>
  </si>
  <si>
    <t>Incorporar en los programas sociales a la población de otros grupos etnicos, diversa y población migrante</t>
  </si>
  <si>
    <t xml:space="preserve">Porcentaje de la población de otros grupos etnicos incluídos </t>
  </si>
  <si>
    <t>PILAR ESTRATEGICO:  Bienestar social, incluyente y con más oportunidades</t>
  </si>
  <si>
    <t>SECTOR:  Inclusión Social</t>
  </si>
  <si>
    <t>Grupos Etnicos, Diversa y Migrantes</t>
  </si>
  <si>
    <t xml:space="preserve">Realizar la caracterización de la población etnica, diversa y migrante existente en el municipio </t>
  </si>
  <si>
    <t>Una caracterización realizada</t>
  </si>
  <si>
    <t>Implementar un programa anual que promueva la inclusión social de la población LGTBIq+</t>
  </si>
  <si>
    <t>Un programa implementado</t>
  </si>
  <si>
    <t>PROGRAMA: PLAN DE SALUD</t>
  </si>
  <si>
    <t>SECTOR:  Salud y Protección Social</t>
  </si>
  <si>
    <t xml:space="preserve">Número de personas población vulnerable del nivel 1 y 2, mantenidas en el Régimen Subsidiado. </t>
  </si>
  <si>
    <t>Mantener el aseguramiento y cobertura universal en salud de 8634 personas del municipio, correspondiente al régimen subsidiado</t>
  </si>
  <si>
    <t>Contrato de pretación de servicios profesionales del asesor del Regimen Subsidiado, y la prestación de servicios profesionales del adminsitrador de la base de datos de aseguramiento BDUA del Municipio</t>
  </si>
  <si>
    <t>Numero de estrategias desarrolladas</t>
  </si>
  <si>
    <t>Contrato de prestación de servicios profesionales del asesor, coordinación y digitadora del Pic, de las aciones enmarcadas en el Plan de Accion en salud PAS</t>
  </si>
  <si>
    <t>Implementar en un 100% el proceso de programación, gestión y seguimiento del plan de acción de salud</t>
  </si>
  <si>
    <t>Nümero de acciones planteadas</t>
  </si>
  <si>
    <t>Gestión ante el Departamento y el Ministerio, actividad programa en el año 3.</t>
  </si>
  <si>
    <t>Realizar gestión para el fortalecimiento de la infraestructura, dotación y prestación de servicios de la ESE HOSPITAL LA VEGA</t>
  </si>
  <si>
    <t>Una gestión realizada</t>
  </si>
  <si>
    <t>Prestación de servicios de apoyo para las acciones de vigilancia en salud pública.</t>
  </si>
  <si>
    <t>Desarrollar 4 estrategias como autoridad sanitaria  articuladas con diferentes sectores para el logro de resultados en salud</t>
  </si>
  <si>
    <t xml:space="preserve">Implementar 4 estrategías de Gestión diferencial en salud para la atención de población vulnerables como Pueblos y comunidades étnicas y campesina, mujeres, sectores LGBTIQ+ y otras poblaciones por su condicion y/o situación en salud. </t>
  </si>
  <si>
    <t>Programa   municipal implementado y mantenido.</t>
  </si>
  <si>
    <t>Implementar 5 estrategias de prevención y detección temprana de  enfermedades  No Transmisibles para el mejoramiento de las condiciones de vida, salud, bienestar y calidad de vida de la población.</t>
  </si>
  <si>
    <t xml:space="preserve">Numero de estrategias implementadas </t>
  </si>
  <si>
    <t>Implementar 4 estrategias para promover hábitos alimentarios adecuados en cumplimiento a las Guías Alimentarias
Basadas en Alimentos (GABA).</t>
  </si>
  <si>
    <t>Implementar 4 estrategias para promover el mejoramiento de las condiciones de salud, trabajo y ambiente laboral de la población trabajadora del sector formal e informal mediante la educación en la mejora de las condiciones de trabajo y fortalecimiento de la protección y seguridad laboral</t>
  </si>
  <si>
    <t xml:space="preserve">Número de estrategias implementadas para promover la seguridad y salud en el trabajo </t>
  </si>
  <si>
    <t>Implementar 4 estrategias que promuevan la practica de la construcción de modos, condiciones y estilos favorables a la vida y la salud de las enfermedades transmisibles.</t>
  </si>
  <si>
    <t>Contrato interadministrativo para la ejecución del plan de intervenciones colectivas PIC enfocadas en la promoción de las enfermedades en salud mental y consumo de SPA en cumplimiento al PTS y el PDSP.</t>
  </si>
  <si>
    <t>Implementar 8 estrategías para el desarrollo de capacidades para el cuidado y gestión integral para que las personas, familias y comunidades puedan vivir y cuidar de su salud mental y prevenir el consumo de SPA</t>
  </si>
  <si>
    <t>Desarrollar 12 estrategias integrales de educación de los derechos sexuales y reproductivos para toda la población</t>
  </si>
  <si>
    <t xml:space="preserve">Programa Implementado y mantenido </t>
  </si>
  <si>
    <t>Gestionar la realización de 30 Jornadas de salud para la atención, aplicación de tamizajes y acciones de información, que incidan en la detección oportuna de las enfermedades en la población.</t>
  </si>
  <si>
    <t xml:space="preserve">Número de brigadas gestionadas y realizadas </t>
  </si>
  <si>
    <t xml:space="preserve">Implementar 4 estrategias de identificación de potenciales
riesgos/amenazas individuales y colectivas que pueden afectar la salud integral de las personas </t>
  </si>
  <si>
    <t xml:space="preserve">Número de planes de contingencia Implementados </t>
  </si>
  <si>
    <t>PROGRAMA:  Primera infancia, e infancia y adolescencia</t>
  </si>
  <si>
    <t>Implementar  la Política Pública de Primera Infancia, Infancia  y Adolescencia en un 40% más</t>
  </si>
  <si>
    <t>Porcentaje de avance de la Politica implementado</t>
  </si>
  <si>
    <t>Garantizar el apoyo para el funcionamiento de los CDI y HCB</t>
  </si>
  <si>
    <t>Implementar un programa anual de apoyo para el funcionamiento de los Centros de Desarrollo Infantil CDI y Hogares Comunitarios agrupados en el cuatrienio</t>
  </si>
  <si>
    <t>Número de programas implementados</t>
  </si>
  <si>
    <t xml:space="preserve">Contrato de prestacion de servicios profesionales psicologa </t>
  </si>
  <si>
    <t>Implementar 28 campañas de prevención en temáticas como: Violencia intrafamiliar, maltrato infantil,  delitos sexuales, fabricación, porte y consumo de estupefacientes, explotación laboral infantil, Bullyng, violencias en el entorno digital</t>
  </si>
  <si>
    <t>Número de campañas implementadas</t>
  </si>
  <si>
    <t>Garantizar  la dotacion de herramientas ludicas y pedagogicas a traves de un programa dirigido a niños, niñas y adolescentes.</t>
  </si>
  <si>
    <t xml:space="preserve">Implementar una programa anual de entrega de herramientas lúdicas y pedagógicas para niños, niñas y adolescentes en el cuatrienio. </t>
  </si>
  <si>
    <t>Numero de programas</t>
  </si>
  <si>
    <t>Ejecutar el 40%  de la politica publica de salud mental y prevencion y atencion del consumo de SPA en La Vega, con avances del 10% anual</t>
  </si>
  <si>
    <t>Implementar en un 40% más  la politica pública de salud mental y la politica integral para la prevención y atención del consumo de sustancias psicoactivas de la vega</t>
  </si>
  <si>
    <t xml:space="preserve">Implementar en un 40% más la Política Pública Municipal de Familias </t>
  </si>
  <si>
    <t xml:space="preserve">SECTOR:  inclusion social </t>
  </si>
  <si>
    <t>PILAR ESTRATEGICO:  Bienestar social, incluyente y con mas oportunidades.</t>
  </si>
  <si>
    <r>
      <t xml:space="preserve">PROGRAMA:  </t>
    </r>
    <r>
      <rPr>
        <b/>
        <sz val="14"/>
        <color theme="1"/>
        <rFont val="Calibri"/>
        <family val="2"/>
        <scheme val="minor"/>
      </rPr>
      <t>familia</t>
    </r>
  </si>
  <si>
    <r>
      <t xml:space="preserve">SECTOR:  </t>
    </r>
    <r>
      <rPr>
        <b/>
        <sz val="14"/>
        <color theme="1"/>
        <rFont val="Calibri"/>
        <family val="2"/>
        <scheme val="minor"/>
      </rPr>
      <t>inclusion social</t>
    </r>
    <r>
      <rPr>
        <b/>
        <sz val="12"/>
        <color theme="1"/>
        <rFont val="Calibri"/>
        <family val="2"/>
        <scheme val="minor"/>
      </rPr>
      <t xml:space="preserve"> </t>
    </r>
  </si>
  <si>
    <r>
      <t xml:space="preserve">PILAR ESTRATEGICO:  </t>
    </r>
    <r>
      <rPr>
        <b/>
        <sz val="14"/>
        <color theme="1"/>
        <rFont val="Calibri"/>
        <family val="2"/>
        <scheme val="minor"/>
      </rPr>
      <t>Bienestar social, incluyente y con mas oportunidades.</t>
    </r>
  </si>
  <si>
    <t xml:space="preserve">Ejecutar el 20% de la politica de seguridad alimentaria, con avances del 10% anual, </t>
  </si>
  <si>
    <t>Implementar en un 20% la politica de Seguridad alimentaria</t>
  </si>
  <si>
    <t>Contrato de Prestación de servicios para la formulacion de la nueva politica de Seguridad Alimentaria</t>
  </si>
  <si>
    <t xml:space="preserve">Formular una nueva Politica de Seguridad Alimentaria </t>
  </si>
  <si>
    <t>Politica Formulada</t>
  </si>
  <si>
    <t>Garantizar el apoyo al 100% de los progrmas sociales del ambito nacional y departamental</t>
  </si>
  <si>
    <t>Apoyar el 100% de los programas sociales del ambito nacional y departamental</t>
  </si>
  <si>
    <t>Porcentaje de programas apoyados</t>
  </si>
  <si>
    <t xml:space="preserve">PILAR ESTRATEGICO:  Binenestar Social incluyente y con mas oportunidades </t>
  </si>
  <si>
    <t>SECTOR:  Gobierno Territotrial</t>
  </si>
  <si>
    <t xml:space="preserve">PROGRAMAS:    Mujer y Genero </t>
  </si>
  <si>
    <t xml:space="preserve">Mantener un programa anual con capital semilla para proyectos productivos de mujeres </t>
  </si>
  <si>
    <t xml:space="preserve">Mantener  un  programa anual de proyectos productivos para mujeres con capital semilla en el cuatrienio. </t>
  </si>
  <si>
    <t>Número de programas  mantenidos</t>
  </si>
  <si>
    <t>Ejecutar el 20% restante de la politica publica de mujer equidad y genero - Contrato de prestación de servicios</t>
  </si>
  <si>
    <t>Implementar en un 20% más la Politica Pública de Mujer y Genero</t>
  </si>
  <si>
    <t>Contrato de Prestación de servicios para la formulacion de la nueva politica de Mujer equidad y Genero</t>
  </si>
  <si>
    <t>Formular la nueva política pública de Mujer y Genero</t>
  </si>
  <si>
    <t>Política formulada</t>
  </si>
  <si>
    <t xml:space="preserve">Implementar un programa de prevencion y atencion a mujeres victimas de violencia de genero a traves de un contrato de prestación de servicios </t>
  </si>
  <si>
    <t>Implementar un programa anual de prevención y atención a mujeres victima de violencia de género en el cuatrenio</t>
  </si>
  <si>
    <t>un programa anual implementado</t>
  </si>
  <si>
    <t xml:space="preserve">Desarrollar anualmente 12 ferias de emprendimiento femenino </t>
  </si>
  <si>
    <t>Garantizar el desarrollo de la Feria de emprendimiento Femenino del municipio</t>
  </si>
  <si>
    <t>Número de eventos realizados</t>
  </si>
  <si>
    <t xml:space="preserve">Realización de talleres para el formtalecimiento de la mujer veguna, </t>
  </si>
  <si>
    <t>Realizar talleres para fomentar el liderazgo y empoderamiento femenino en el municipio</t>
  </si>
  <si>
    <t>número de talleres realizados</t>
  </si>
  <si>
    <t>PROGRAMA: vejez y envejecimiento</t>
  </si>
  <si>
    <t>Ejecutar el 40% mas de la politica Publica de vejez y envejecimiento, con avances del 10% anual.</t>
  </si>
  <si>
    <t xml:space="preserve">Implementar el 40% más de estrategias enfocadas en la Política Municipal de Vejez y Envejecimiento </t>
  </si>
  <si>
    <t xml:space="preserve">Implementar un programa de salud oral para los adultos mayores a traves de la contratacion de un profesional </t>
  </si>
  <si>
    <t>Implementar un programa de salud oral para las personas mayores del Municipio</t>
  </si>
  <si>
    <t>Programa implementado</t>
  </si>
  <si>
    <t xml:space="preserve"> Mantener el programa centro Día a traves de contratos de prestación de servicios (Coordinadora, instructor de danzas, licenciada, instructor de artes, apoyo administrativo, actividad fisica, alimentación, peluqueria, entre otros) </t>
  </si>
  <si>
    <t xml:space="preserve">Mantener el Programa Centro Día Urbano y rural para el beneficio de 500  personas mayores </t>
  </si>
  <si>
    <t>Número de adultos mayores vinculados al programa de Centro Día.</t>
  </si>
  <si>
    <t>Garantizar la atención integral e institucional de adultos mayores con vulnerabilidad social a traves de un contrato de prestacion con persona natural o juridica que opere el centro de bienestar</t>
  </si>
  <si>
    <t xml:space="preserve">Garantizar la atención integral e institucional  de adultos mayores con vulnerabilidad social </t>
  </si>
  <si>
    <t>Adultos Mayores beneficiados en el Hogar Cenilandia</t>
  </si>
  <si>
    <t xml:space="preserve">Realizar mantenimientos a la infraestructura del inmueble donde funciona el programa Centro Día </t>
  </si>
  <si>
    <t>Mantenimiento en el cuatrenio de Centro Dia</t>
  </si>
  <si>
    <t>número de mantenimientos realizados</t>
  </si>
  <si>
    <t xml:space="preserve">Efectuar dotaciones al programa Centro Día </t>
  </si>
  <si>
    <t>Dotación en el cuatrenio de Centro Dia</t>
  </si>
  <si>
    <t>Realizar mantenimientos a la infraestructura del inmueble del hogar de Bienestar Cenilandia</t>
  </si>
  <si>
    <t>Mantenimiento en el cuatrenio del Centro de Bienestar Cenilandia</t>
  </si>
  <si>
    <t>Efectuar dotacion al Centro de Bienestar Cenilandia</t>
  </si>
  <si>
    <t>Dotación en el cuatrenio del Centro de Bienestar Cenilandia</t>
  </si>
  <si>
    <t>COFINACIACIÓN NACIÓN SGP</t>
  </si>
  <si>
    <t>Desarrollar 4 estrategias de afiliación en salud a población VIC, PPNA, Pueblos y comunidades étnicas y campesinas, mujeres, sectores LGBTIQ+ y otras poblaciones que por su condición sean vulnerables</t>
  </si>
  <si>
    <t>Contrato interadministrativo para la ejecución del plan de intervenciones colectivas PIC enfocadas en la prevención de enfermedades No transmisibles en cumplimiento al PTS y el PDSP. Se realizaron diferentes charlas educativas sobre habitos y estilos de vida saludables dirigidas a los diferentes grupos etareos del municipio.</t>
  </si>
  <si>
    <t>EJECUCUION DE LA META AÑO 2024</t>
  </si>
  <si>
    <t>PROGRAMACION FÍSICA DE LA META AÑO 2025</t>
  </si>
  <si>
    <t>EJECUCUION DE LA META AÑO 2025</t>
  </si>
  <si>
    <t xml:space="preserve">Se suscribira convenio con la E.S.E Hospital de la Vega para implementar el Plan de Intervenciones Colectivas - PIC, Las gestoras de bienestar diligenciaran la ficha familiar recolectando esta información. </t>
  </si>
  <si>
    <t>Se dara inicio al programa "Colores de Igualdad" el cual, se implentaran estrategias de inclusion y acompañamiento .</t>
  </si>
  <si>
    <t>Los valores establecidos corresponden al total de lo estimado del convenio PIC</t>
  </si>
  <si>
    <t xml:space="preserve">Los valores establecidos corresponden al total de lo estimado del convenio PIC, el proceso de la Feria y el contrato de la spicologa </t>
  </si>
  <si>
    <t xml:space="preserve">Se suscribira convenio con la E.S.E Hospital de la Vega para implementar el Plan de Intervenciones Colectivas -  PIC, Se suscribira contrato de prestación de servicios para contratar el funcionamiento de la Feria de Emprendimiento Femenino y se suscribira contrato de prestacion de servicios para contratar la psicolaga </t>
  </si>
  <si>
    <t xml:space="preserve">Convenio con la ESE Hospital de la Vega para la suscripcion del PIC, Contrato para la realizacion de la Feria de Emprendimiento Femenino y Contratacion de Sicologa para trabajar con la publacion diferencial </t>
  </si>
  <si>
    <t>Convenio interadminitrativo del Plan de Intervenciones Colectivas PIC</t>
  </si>
  <si>
    <t xml:space="preserve">Programa "Colores de Igualdad" </t>
  </si>
  <si>
    <t xml:space="preserve">Se realizó Certificado de Disponibilidad con el fin de comprometer los recursos del regimen subsidiado </t>
  </si>
  <si>
    <t xml:space="preserve">No Meta </t>
  </si>
  <si>
    <t>-</t>
  </si>
  <si>
    <t xml:space="preserve">El asesor del regimen subsidiado y quien maneje la base de datos de la BDUA del Municipio, realizaran ferias de servicios y campañas dirigidas a la población vulnerable </t>
  </si>
  <si>
    <t xml:space="preserve">Los profesionales contratados realizaran el seguimiento a las actividades del Plan de Accion en Salud y al Plan Territorial en Salud del municipio. </t>
  </si>
  <si>
    <t xml:space="preserve">Pese a que esta actuvidad esta descrita para realizar en el 3 año, la secretaria se encuentra revializando la gestion de una ambulancia para la ESE Hospital </t>
  </si>
  <si>
    <t xml:space="preserve">
Causar los recursos sin situación de fondos del SGP, adres, recursos de esfuerzo propio del departamento, Coljuegos y ccf art. 217 ley 100 de 1993, del régimen subsidiado en salud a fin de garantizar el acceso a los servicios de salud de la PPNA</t>
  </si>
  <si>
    <t xml:space="preserve">Se contratara la prestacion de servicios del apoyo para la inspección, vigilancia y control de la salud publica municipal. </t>
  </si>
  <si>
    <t xml:space="preserve">A través del convenio del Plan de Intervenciones Colectivas PIC, se realizara la detencion temprana de la enfermedad por medio de las visitas de las Gestoras de Bienestar </t>
  </si>
  <si>
    <t>Por medio de la nutricionistas del Plan de Intervenciones Colectivas PIC se promeveran estilos de vida saludable.</t>
  </si>
  <si>
    <t xml:space="preserve">A través del convenio del Plan de Intervenciones Colectivas PIC, se realizara atención a los grupos vulnerables por medio de las visitas de las GEBIS y las jornadas de salud </t>
  </si>
  <si>
    <t xml:space="preserve">Contrato interadministrativo para la ejecución del plan de intervenciones colectivas PIC enfocadas en la promoción de  condiciones de salud, trabajo y ambiente laboral adecuados en cumplimiento al PTS y el PDSP. </t>
  </si>
  <si>
    <t>El equipo interdisciplinario del Plan de Intervenciones Colectivas PIC, ejecutara campañas y capacitaciones a la población del municipio. Se realizara caracterizacion y sensibilizacion a los trabajadores formales e informales sobre uso de EPP y la higiene  postural en sus zonas laborales.</t>
  </si>
  <si>
    <t xml:space="preserve">Contrato interadministrativo para la ejecución del plan de intervenciones colectivas PIC enfocadas en la promoción de habitos alimentarios adecuados en cumplimiento al PTS y el PDSP. </t>
  </si>
  <si>
    <t xml:space="preserve">Contrato interadministrativo para la ejecución del plan de intervenciones colectivas PIC enfocadas en la prevención de enfermedades No transmisibles en cumplimiento al PTS y el PDSP. </t>
  </si>
  <si>
    <t xml:space="preserve">Contrato interadministrativo para la ejecución del plan de intervenciones colectivas PIC enfocadas en la población vulnerables en cumplimiento al PTS y el PDSP. </t>
  </si>
  <si>
    <t>Se llevaran a cabo diferentes charlas educativas sobre habitos y estilos de vida saludables dirigidas a los diferentes grupos etareos del municipio.</t>
  </si>
  <si>
    <t>A través del convenio del Plan de Intervenciones Colectivas PIC, se implementaran estrategias que promuevan la salud mental de las comunidades, para ello se contara con las spicologas</t>
  </si>
  <si>
    <t>Contrato interadministrativo para la ejecución del plan de intervenciones colectivas PIC enfocadas en la educación de los derechos sexuales y reprodiuc en cumplimiento al PTS y el PDSP.</t>
  </si>
  <si>
    <t>La Secretaria progrmara ferias de Servicio, charlas y talleres, encaminados a brindar buenas practicas de educación sexual.</t>
  </si>
  <si>
    <t>Contrato interadministrativo para la ejecución del plan de intervenciones colectivas PIC identificación de riesgos/ amenazas individuales en cumplimiento al PTS y el PDSP.</t>
  </si>
  <si>
    <t xml:space="preserve">Contrato interadministrativo para la ejecución del plan de intervenciones colectivas PIC enfocadas en la realización  de Jornadas de salud en cumplimiento al PTS y el PDSP. </t>
  </si>
  <si>
    <t>Se tienen programadas 9  jornadas de ssalud en las diferentes veredas del municpio.</t>
  </si>
  <si>
    <t xml:space="preserve">Se realizara caracterizacion y sensibilizacion por medio de la aplicación de fichas familiares, con el fin de identificar los riesgos y amenazas para brindar la canalizacion a la ESE Hospital </t>
  </si>
  <si>
    <t>Implementar el 10% de la Pólitica Publica de Primera Infancia, Infancia y Adolescencia</t>
  </si>
  <si>
    <t xml:space="preserve">Realizar las diferentes actividades descritas en la  Politica Publica con el fin de alcanzar un 10% más, a traves de las Spsicologas </t>
  </si>
  <si>
    <t xml:space="preserve">Se llevara a cabo proceso de contratacion para compra de insumos que propendan la dotacion de los Centros de Desarrollo Infantil </t>
  </si>
  <si>
    <t xml:space="preserve">La Profesional realizará la articulación y programación de las campañas, en articulación con las diferentes dependencias </t>
  </si>
  <si>
    <t xml:space="preserve">Se adelantará un proceso de contratación para adquirir herramientas para los niños, niñas y adolescentes, en igual sentido se realiza gestion a tarves de la donaton regreso a clase  </t>
  </si>
  <si>
    <t xml:space="preserve">Ejecutar el 40% de la politica publica municipal de Familias, con avances del 10% anual. </t>
  </si>
  <si>
    <t>Realizar las diferentes actividades descritas en la  Politica Publica con el fin de alcanzar un 10% más, evaluar la misma teniendo en cuenta que ya se cumpliriria con el 100%</t>
  </si>
  <si>
    <t>Realizar contrato de prestación de servicios para adelantar compra de refrigerios.</t>
  </si>
  <si>
    <t>Apoyar los emprendimientos femeninos para fortalecer sus proyectos.</t>
  </si>
  <si>
    <t>Realizar las diferentes actividades descritas en la  Politica Publica con el fin de alcanzar un 10% más,  a traves de los diferentes profesionales de la secretaria.</t>
  </si>
  <si>
    <t>Se realizara en el tercer año de gobierno.</t>
  </si>
  <si>
    <t>Realizar las diferentes actividades descritas en la  Politica Publica con el fin de alcanzar un 10% más, en igual sentido se debe realizar la evaluación de la misma, teniendo en cuenta que este año finaliza.</t>
  </si>
  <si>
    <t xml:space="preserve">Contrato de profesional en derecho para realizar la  coordinación de la politica publica y el programa </t>
  </si>
  <si>
    <t>Contrato de prestacion de servicios logisticos para el desarrollo de las Ferias de Emprendimiento Femenino.</t>
  </si>
  <si>
    <t xml:space="preserve">Contrato de prestacion de servicios de profesional para la coordinación de la Politica Publica. </t>
  </si>
  <si>
    <t xml:space="preserve">Realizar las diferentes actividades descritas en la  Politica Publica con el fin de alcanzar un 10% más, con apoyo de la contratación de los profesionales del Centro Dia </t>
  </si>
  <si>
    <t xml:space="preserve">Realizar la implementación del programa Recuperando Sonrisas </t>
  </si>
  <si>
    <t>Los docentes realizaran las actividades con los adultos mayores en el territorio, (Danzas, artes, actividad fisica, peluqueria)</t>
  </si>
  <si>
    <t xml:space="preserve">Adelantar proceso de contratación para prestar el servicios de atención integral a los adultos mayores en estado de vulnerabilidad </t>
  </si>
  <si>
    <t xml:space="preserve">Se realizara en el tercer año de Gobierno </t>
  </si>
  <si>
    <t>Se ralizara proceso de contratación para compra de insumos y dotación del Centro Día</t>
  </si>
  <si>
    <t xml:space="preserve">Se ejecutara mantenimiento locativo como pintura  y tapar goteras </t>
  </si>
  <si>
    <t xml:space="preserve">Se gestionara la dotacion del Hogar de Bienestar Cenilandia, para ello se tiene programado El Jeugo de las Estrellas. </t>
  </si>
  <si>
    <t xml:space="preserve">Se desarrollara con el contrato de la Spicologa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</si>
</sst>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-&quot;$&quot;\ * #,##0_-;\-&quot;$&quot;\ * #,##0_-;_-&quot;$&quot;\ * &quot;-&quot;_-;_-@_-"/>
    <numFmt numFmtId="41" formatCode="_-* #,##0_-;\-* #,##0_-;_-* &quot;-&quot;_-;_-@_-"/>
    <numFmt numFmtId="164" formatCode="_(&quot;$&quot;\ * #,##0.00_);_(&quot;$&quot;\ * \(#,##0.00\);_(&quot;$&quot;\ * &quot;-&quot;??_);_(@_)"/>
    <numFmt numFmtId="165" formatCode="#,###,###.00"/>
  </numFmts>
  <fonts count="34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Segoe UI"/>
      <family val="2"/>
    </font>
    <font>
      <sz val="9"/>
      <color theme="1"/>
      <name val="Calibri"/>
      <family val="2"/>
      <scheme val="minor"/>
    </font>
    <font>
      <sz val="11"/>
      <color theme="1"/>
      <name val="Segoe UI"/>
      <family val="2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</font>
    <font>
      <sz val="12"/>
      <color theme="1"/>
      <name val="Segoe UI"/>
      <family val="2"/>
    </font>
    <font>
      <sz val="10"/>
      <color theme="1"/>
      <name val="Segoe UI"/>
      <family val="2"/>
    </font>
    <font>
      <b/>
      <sz val="14"/>
      <name val="Arial"/>
      <family val="2"/>
    </font>
    <font>
      <b/>
      <sz val="1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Calibri"/>
      <family val="2"/>
    </font>
    <font>
      <b/>
      <sz val="12"/>
      <name val="Arial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</font>
    <font>
      <b/>
      <sz val="11"/>
      <color theme="1"/>
      <name val="Calibri"/>
      <family val="2"/>
      <scheme val="minor"/>
    </font>
    <font>
      <b/>
      <sz val="12"/>
      <color theme="1"/>
      <name val="Segoe UI"/>
      <family val="2"/>
    </font>
    <font>
      <b/>
      <sz val="10"/>
      <color theme="1"/>
      <name val="Segoe UI"/>
      <family val="2"/>
    </font>
    <font>
      <b/>
      <sz val="11"/>
      <color theme="1"/>
      <name val="Segoe UI"/>
      <family val="2"/>
    </font>
    <font>
      <sz val="12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sz val="14"/>
      <color theme="1"/>
      <name val="Calibri"/>
      <family val="2"/>
    </font>
    <font>
      <b/>
      <sz val="12"/>
      <color theme="1"/>
      <name val="Arial"/>
      <family val="2"/>
    </font>
    <font>
      <b/>
      <sz val="12"/>
      <color rgb="FFFF0000"/>
      <name val="Arial"/>
      <family val="2"/>
    </font>
    <font>
      <b/>
      <sz val="11"/>
      <name val="Arial"/>
      <family val="2"/>
    </font>
  </fonts>
  <fills count="20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89E6"/>
        <bgColor indexed="64"/>
      </patternFill>
    </fill>
    <fill>
      <patternFill patternType="solid">
        <fgColor rgb="FF19A2FF"/>
        <bgColor indexed="64"/>
      </patternFill>
    </fill>
    <fill>
      <patternFill patternType="solid">
        <fgColor rgb="FF00EBE6"/>
        <bgColor indexed="64"/>
      </patternFill>
    </fill>
    <fill>
      <patternFill patternType="solid">
        <fgColor rgb="FF4FB8FF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00FFCC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6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164" fontId="5" fillId="0" borderId="0" applyFont="0" applyFill="0" applyBorder="0" applyAlignment="0" applyProtection="0"/>
    <xf numFmtId="0" fontId="7" fillId="0" borderId="0"/>
    <xf numFmtId="41" fontId="5" fillId="0" borderId="0" applyFont="0" applyFill="0" applyBorder="0" applyAlignment="0" applyProtection="0"/>
    <xf numFmtId="42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0" borderId="0"/>
  </cellStyleXfs>
  <cellXfs count="219">
    <xf numFmtId="0" fontId="0" fillId="0" borderId="0" xfId="0"/>
    <xf numFmtId="0" fontId="0" fillId="3" borderId="0" xfId="0" applyFill="1"/>
    <xf numFmtId="0" fontId="2" fillId="11" borderId="0" xfId="0" applyFont="1" applyFill="1" applyAlignment="1">
      <alignment horizontal="center"/>
    </xf>
    <xf numFmtId="0" fontId="0" fillId="11" borderId="0" xfId="0" applyFill="1"/>
    <xf numFmtId="0" fontId="2" fillId="11" borderId="0" xfId="0" applyFont="1" applyFill="1"/>
    <xf numFmtId="0" fontId="3" fillId="11" borderId="0" xfId="0" applyFont="1" applyFill="1"/>
    <xf numFmtId="0" fontId="3" fillId="11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3" fillId="11" borderId="0" xfId="0" applyFont="1" applyFill="1" applyAlignment="1">
      <alignment vertical="center"/>
    </xf>
    <xf numFmtId="0" fontId="0" fillId="0" borderId="0" xfId="0" applyAlignment="1">
      <alignment vertical="center"/>
    </xf>
    <xf numFmtId="0" fontId="8" fillId="0" borderId="1" xfId="0" applyFont="1" applyBorder="1" applyAlignment="1">
      <alignment horizontal="justify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/>
    <xf numFmtId="3" fontId="8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/>
    <xf numFmtId="0" fontId="8" fillId="0" borderId="3" xfId="0" applyFont="1" applyBorder="1" applyAlignment="1">
      <alignment horizontal="justify" vertical="center" wrapText="1"/>
    </xf>
    <xf numFmtId="0" fontId="8" fillId="0" borderId="2" xfId="0" applyFont="1" applyBorder="1"/>
    <xf numFmtId="0" fontId="8" fillId="0" borderId="2" xfId="0" applyFont="1" applyBorder="1" applyAlignment="1">
      <alignment wrapText="1"/>
    </xf>
    <xf numFmtId="0" fontId="11" fillId="11" borderId="0" xfId="0" applyFont="1" applyFill="1"/>
    <xf numFmtId="164" fontId="3" fillId="0" borderId="1" xfId="1" applyFont="1" applyFill="1" applyBorder="1"/>
    <xf numFmtId="0" fontId="0" fillId="0" borderId="3" xfId="0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2" xfId="0" applyBorder="1" applyAlignment="1">
      <alignment horizontal="center" vertical="center"/>
    </xf>
    <xf numFmtId="164" fontId="10" fillId="0" borderId="1" xfId="1" applyFont="1" applyFill="1" applyBorder="1"/>
    <xf numFmtId="164" fontId="10" fillId="0" borderId="1" xfId="1" applyFont="1" applyFill="1" applyBorder="1" applyAlignment="1">
      <alignment wrapText="1"/>
    </xf>
    <xf numFmtId="0" fontId="0" fillId="0" borderId="1" xfId="0" applyBorder="1" applyAlignment="1">
      <alignment horizontal="center" vertical="center" wrapText="1"/>
    </xf>
    <xf numFmtId="0" fontId="13" fillId="0" borderId="1" xfId="0" applyFont="1" applyBorder="1" applyAlignment="1">
      <alignment horizontal="justify" vertical="center" wrapText="1"/>
    </xf>
    <xf numFmtId="3" fontId="12" fillId="0" borderId="1" xfId="0" applyNumberFormat="1" applyFont="1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 wrapText="1"/>
    </xf>
    <xf numFmtId="0" fontId="12" fillId="0" borderId="1" xfId="0" applyFont="1" applyBorder="1" applyAlignment="1">
      <alignment wrapText="1"/>
    </xf>
    <xf numFmtId="0" fontId="12" fillId="0" borderId="1" xfId="0" applyFont="1" applyBorder="1"/>
    <xf numFmtId="0" fontId="3" fillId="0" borderId="1" xfId="0" applyFont="1" applyBorder="1" applyAlignment="1">
      <alignment horizontal="justify" vertical="center" wrapText="1"/>
    </xf>
    <xf numFmtId="3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/>
    </xf>
    <xf numFmtId="164" fontId="3" fillId="0" borderId="7" xfId="1" applyFont="1" applyFill="1" applyBorder="1"/>
    <xf numFmtId="164" fontId="3" fillId="0" borderId="1" xfId="1" applyFont="1" applyFill="1" applyBorder="1" applyAlignment="1"/>
    <xf numFmtId="3" fontId="3" fillId="0" borderId="2" xfId="0" applyNumberFormat="1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center" vertical="center"/>
    </xf>
    <xf numFmtId="3" fontId="3" fillId="0" borderId="6" xfId="0" applyNumberFormat="1" applyFont="1" applyBorder="1" applyAlignment="1">
      <alignment horizontal="center" vertical="center"/>
    </xf>
    <xf numFmtId="164" fontId="17" fillId="0" borderId="1" xfId="1" applyFont="1" applyFill="1" applyBorder="1"/>
    <xf numFmtId="164" fontId="14" fillId="0" borderId="1" xfId="1" applyFont="1" applyBorder="1"/>
    <xf numFmtId="164" fontId="14" fillId="0" borderId="4" xfId="1" applyFont="1" applyBorder="1"/>
    <xf numFmtId="164" fontId="14" fillId="0" borderId="1" xfId="1" applyFont="1" applyFill="1" applyBorder="1"/>
    <xf numFmtId="164" fontId="17" fillId="0" borderId="1" xfId="1" applyFont="1" applyBorder="1"/>
    <xf numFmtId="3" fontId="4" fillId="0" borderId="13" xfId="0" applyNumberFormat="1" applyFont="1" applyBorder="1" applyAlignment="1">
      <alignment horizontal="center" vertical="center" textRotation="90" wrapText="1"/>
    </xf>
    <xf numFmtId="164" fontId="18" fillId="0" borderId="1" xfId="1" applyFont="1" applyFill="1" applyBorder="1"/>
    <xf numFmtId="3" fontId="19" fillId="9" borderId="1" xfId="0" applyNumberFormat="1" applyFont="1" applyFill="1" applyBorder="1" applyAlignment="1">
      <alignment horizontal="center" vertical="center" textRotation="90" wrapText="1"/>
    </xf>
    <xf numFmtId="3" fontId="19" fillId="13" borderId="1" xfId="0" applyNumberFormat="1" applyFont="1" applyFill="1" applyBorder="1" applyAlignment="1">
      <alignment horizontal="center" vertical="center" textRotation="90" wrapText="1"/>
    </xf>
    <xf numFmtId="3" fontId="19" fillId="0" borderId="1" xfId="0" applyNumberFormat="1" applyFont="1" applyBorder="1" applyAlignment="1">
      <alignment horizontal="center" vertical="center" textRotation="90" wrapText="1"/>
    </xf>
    <xf numFmtId="164" fontId="13" fillId="0" borderId="1" xfId="1" applyFont="1" applyBorder="1"/>
    <xf numFmtId="164" fontId="13" fillId="0" borderId="1" xfId="1" applyFont="1" applyFill="1" applyBorder="1"/>
    <xf numFmtId="164" fontId="13" fillId="0" borderId="7" xfId="1" applyFont="1" applyFill="1" applyBorder="1"/>
    <xf numFmtId="164" fontId="3" fillId="0" borderId="1" xfId="1" applyFont="1" applyBorder="1"/>
    <xf numFmtId="0" fontId="20" fillId="0" borderId="8" xfId="0" applyFont="1" applyBorder="1" applyAlignment="1">
      <alignment horizontal="center" vertical="center" textRotation="90" wrapText="1"/>
    </xf>
    <xf numFmtId="3" fontId="20" fillId="0" borderId="8" xfId="0" applyNumberFormat="1" applyFont="1" applyBorder="1" applyAlignment="1">
      <alignment horizontal="center" vertical="center" textRotation="90" wrapText="1"/>
    </xf>
    <xf numFmtId="3" fontId="21" fillId="0" borderId="8" xfId="0" applyNumberFormat="1" applyFont="1" applyBorder="1" applyAlignment="1">
      <alignment horizontal="center" vertical="center" textRotation="90" wrapText="1"/>
    </xf>
    <xf numFmtId="3" fontId="19" fillId="0" borderId="8" xfId="0" applyNumberFormat="1" applyFont="1" applyBorder="1" applyAlignment="1">
      <alignment horizontal="center" vertical="center" textRotation="90" wrapText="1"/>
    </xf>
    <xf numFmtId="164" fontId="22" fillId="0" borderId="1" xfId="1" applyFont="1" applyFill="1" applyBorder="1"/>
    <xf numFmtId="0" fontId="3" fillId="0" borderId="0" xfId="0" applyFont="1"/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164" fontId="6" fillId="0" borderId="1" xfId="1" applyFont="1" applyFill="1" applyBorder="1"/>
    <xf numFmtId="164" fontId="24" fillId="0" borderId="1" xfId="1" applyFont="1" applyFill="1" applyBorder="1"/>
    <xf numFmtId="164" fontId="25" fillId="0" borderId="1" xfId="1" applyFont="1" applyFill="1" applyBorder="1"/>
    <xf numFmtId="0" fontId="26" fillId="0" borderId="1" xfId="0" applyFont="1" applyBorder="1" applyAlignment="1">
      <alignment horizontal="center"/>
    </xf>
    <xf numFmtId="0" fontId="26" fillId="0" borderId="1" xfId="0" applyFont="1" applyBorder="1" applyAlignment="1">
      <alignment horizontal="center" wrapText="1"/>
    </xf>
    <xf numFmtId="0" fontId="26" fillId="0" borderId="1" xfId="0" applyFont="1" applyBorder="1"/>
    <xf numFmtId="164" fontId="6" fillId="0" borderId="1" xfId="1" applyFont="1" applyBorder="1"/>
    <xf numFmtId="164" fontId="24" fillId="0" borderId="1" xfId="1" applyFont="1" applyBorder="1"/>
    <xf numFmtId="164" fontId="25" fillId="0" borderId="1" xfId="1" applyFont="1" applyBorder="1"/>
    <xf numFmtId="0" fontId="26" fillId="0" borderId="1" xfId="0" applyFont="1" applyBorder="1" applyAlignment="1">
      <alignment wrapText="1"/>
    </xf>
    <xf numFmtId="1" fontId="0" fillId="0" borderId="1" xfId="0" applyNumberFormat="1" applyBorder="1" applyAlignment="1">
      <alignment horizontal="center" vertical="center"/>
    </xf>
    <xf numFmtId="3" fontId="4" fillId="15" borderId="1" xfId="0" applyNumberFormat="1" applyFont="1" applyFill="1" applyBorder="1" applyAlignment="1">
      <alignment horizontal="center" vertical="center" textRotation="90" wrapText="1"/>
    </xf>
    <xf numFmtId="3" fontId="19" fillId="16" borderId="1" xfId="0" applyNumberFormat="1" applyFont="1" applyFill="1" applyBorder="1" applyAlignment="1">
      <alignment horizontal="center" vertical="center" textRotation="90" wrapText="1"/>
    </xf>
    <xf numFmtId="3" fontId="15" fillId="15" borderId="11" xfId="0" applyNumberFormat="1" applyFont="1" applyFill="1" applyBorder="1" applyAlignment="1">
      <alignment horizontal="center" vertical="center" textRotation="90"/>
    </xf>
    <xf numFmtId="3" fontId="15" fillId="14" borderId="1" xfId="0" applyNumberFormat="1" applyFont="1" applyFill="1" applyBorder="1" applyAlignment="1">
      <alignment horizontal="center" vertical="center" textRotation="90" wrapText="1"/>
    </xf>
    <xf numFmtId="3" fontId="15" fillId="17" borderId="1" xfId="0" applyNumberFormat="1" applyFont="1" applyFill="1" applyBorder="1" applyAlignment="1">
      <alignment horizontal="center" vertical="center" textRotation="90" wrapText="1"/>
    </xf>
    <xf numFmtId="3" fontId="15" fillId="16" borderId="7" xfId="0" applyNumberFormat="1" applyFont="1" applyFill="1" applyBorder="1" applyAlignment="1">
      <alignment horizontal="center" vertical="center" textRotation="90" wrapText="1"/>
    </xf>
    <xf numFmtId="0" fontId="16" fillId="10" borderId="0" xfId="0" applyFont="1" applyFill="1"/>
    <xf numFmtId="9" fontId="27" fillId="0" borderId="1" xfId="0" applyNumberFormat="1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 wrapText="1"/>
    </xf>
    <xf numFmtId="9" fontId="28" fillId="0" borderId="1" xfId="0" applyNumberFormat="1" applyFont="1" applyBorder="1" applyAlignment="1">
      <alignment horizontal="center" vertical="center"/>
    </xf>
    <xf numFmtId="1" fontId="0" fillId="5" borderId="1" xfId="0" applyNumberFormat="1" applyFill="1" applyBorder="1" applyAlignment="1">
      <alignment horizontal="center" vertical="center"/>
    </xf>
    <xf numFmtId="0" fontId="27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8" fillId="0" borderId="1" xfId="6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/>
    </xf>
    <xf numFmtId="9" fontId="28" fillId="0" borderId="1" xfId="0" applyNumberFormat="1" applyFont="1" applyBorder="1" applyAlignment="1">
      <alignment horizontal="center" vertical="center" wrapText="1"/>
    </xf>
    <xf numFmtId="9" fontId="3" fillId="0" borderId="3" xfId="0" applyNumberFormat="1" applyFont="1" applyBorder="1" applyAlignment="1">
      <alignment horizontal="center" vertical="center"/>
    </xf>
    <xf numFmtId="0" fontId="3" fillId="5" borderId="3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1" fontId="3" fillId="0" borderId="3" xfId="0" applyNumberFormat="1" applyFont="1" applyBorder="1" applyAlignment="1">
      <alignment horizontal="center" vertical="center"/>
    </xf>
    <xf numFmtId="1" fontId="28" fillId="0" borderId="1" xfId="0" applyNumberFormat="1" applyFont="1" applyBorder="1" applyAlignment="1">
      <alignment horizontal="center" vertical="center"/>
    </xf>
    <xf numFmtId="9" fontId="27" fillId="0" borderId="1" xfId="5" applyFont="1" applyFill="1" applyBorder="1" applyAlignment="1">
      <alignment horizontal="center" vertical="center" wrapText="1"/>
    </xf>
    <xf numFmtId="9" fontId="23" fillId="0" borderId="1" xfId="0" applyNumberFormat="1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23" fillId="5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7" fillId="0" borderId="1" xfId="5" applyNumberFormat="1" applyFont="1" applyFill="1" applyBorder="1" applyAlignment="1">
      <alignment horizontal="center" vertical="center" wrapText="1"/>
    </xf>
    <xf numFmtId="9" fontId="0" fillId="0" borderId="1" xfId="0" applyNumberFormat="1" applyBorder="1" applyAlignment="1">
      <alignment horizontal="center" vertical="center"/>
    </xf>
    <xf numFmtId="9" fontId="12" fillId="0" borderId="1" xfId="0" applyNumberFormat="1" applyFont="1" applyBorder="1" applyAlignment="1">
      <alignment horizontal="center" vertical="center" wrapText="1"/>
    </xf>
    <xf numFmtId="3" fontId="12" fillId="5" borderId="1" xfId="0" applyNumberFormat="1" applyFont="1" applyFill="1" applyBorder="1" applyAlignment="1">
      <alignment horizontal="center" vertical="center" wrapText="1"/>
    </xf>
    <xf numFmtId="9" fontId="3" fillId="0" borderId="3" xfId="0" applyNumberFormat="1" applyFont="1" applyBorder="1" applyAlignment="1">
      <alignment horizontal="center" vertical="center" textRotation="90" wrapText="1"/>
    </xf>
    <xf numFmtId="0" fontId="3" fillId="5" borderId="3" xfId="0" applyFont="1" applyFill="1" applyBorder="1" applyAlignment="1">
      <alignment horizontal="center" vertical="center" textRotation="90" wrapText="1"/>
    </xf>
    <xf numFmtId="3" fontId="3" fillId="5" borderId="6" xfId="0" applyNumberFormat="1" applyFont="1" applyFill="1" applyBorder="1" applyAlignment="1">
      <alignment horizontal="center" vertical="center"/>
    </xf>
    <xf numFmtId="3" fontId="3" fillId="5" borderId="1" xfId="0" applyNumberFormat="1" applyFont="1" applyFill="1" applyBorder="1" applyAlignment="1">
      <alignment horizontal="center" vertical="center" wrapText="1"/>
    </xf>
    <xf numFmtId="3" fontId="0" fillId="5" borderId="1" xfId="0" applyNumberFormat="1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/>
    </xf>
    <xf numFmtId="165" fontId="29" fillId="0" borderId="1" xfId="0" applyNumberFormat="1" applyFont="1" applyBorder="1"/>
    <xf numFmtId="164" fontId="29" fillId="0" borderId="7" xfId="1" applyFont="1" applyFill="1" applyBorder="1"/>
    <xf numFmtId="165" fontId="2" fillId="0" borderId="0" xfId="0" applyNumberFormat="1" applyFont="1"/>
    <xf numFmtId="165" fontId="1" fillId="0" borderId="0" xfId="0" applyNumberFormat="1" applyFont="1"/>
    <xf numFmtId="164" fontId="30" fillId="0" borderId="1" xfId="1" applyFont="1" applyFill="1" applyBorder="1"/>
    <xf numFmtId="164" fontId="2" fillId="0" borderId="1" xfId="1" applyFont="1" applyFill="1" applyBorder="1"/>
    <xf numFmtId="164" fontId="2" fillId="0" borderId="1" xfId="1" applyFont="1" applyBorder="1"/>
    <xf numFmtId="0" fontId="0" fillId="18" borderId="0" xfId="0" applyFill="1"/>
    <xf numFmtId="0" fontId="0" fillId="19" borderId="0" xfId="0" applyFill="1"/>
    <xf numFmtId="9" fontId="0" fillId="5" borderId="1" xfId="0" applyNumberFormat="1" applyFill="1" applyBorder="1" applyAlignment="1">
      <alignment horizontal="center" vertical="center"/>
    </xf>
    <xf numFmtId="0" fontId="0" fillId="5" borderId="2" xfId="0" applyFill="1" applyBorder="1" applyAlignment="1">
      <alignment horizontal="center" vertical="center"/>
    </xf>
    <xf numFmtId="9" fontId="3" fillId="5" borderId="3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textRotation="90" wrapText="1"/>
    </xf>
    <xf numFmtId="0" fontId="6" fillId="2" borderId="3" xfId="0" applyFont="1" applyFill="1" applyBorder="1" applyAlignment="1">
      <alignment horizontal="center" vertical="center" textRotation="90" wrapText="1"/>
    </xf>
    <xf numFmtId="0" fontId="11" fillId="11" borderId="0" xfId="0" applyFont="1" applyFill="1" applyAlignment="1">
      <alignment horizontal="left" vertical="center"/>
    </xf>
    <xf numFmtId="0" fontId="6" fillId="2" borderId="2" xfId="0" applyFont="1" applyFill="1" applyBorder="1" applyAlignment="1">
      <alignment horizontal="center" vertical="center" textRotation="90" wrapText="1"/>
    </xf>
    <xf numFmtId="0" fontId="6" fillId="2" borderId="3" xfId="0" applyFont="1" applyFill="1" applyBorder="1" applyAlignment="1">
      <alignment horizontal="center" vertical="center" textRotation="90" wrapText="1"/>
    </xf>
    <xf numFmtId="0" fontId="11" fillId="11" borderId="0" xfId="0" applyFont="1" applyFill="1" applyAlignment="1">
      <alignment horizontal="left" vertical="center"/>
    </xf>
    <xf numFmtId="3" fontId="19" fillId="3" borderId="7" xfId="0" applyNumberFormat="1" applyFont="1" applyFill="1" applyBorder="1" applyAlignment="1">
      <alignment horizontal="center" vertical="center" textRotation="90" wrapText="1"/>
    </xf>
    <xf numFmtId="3" fontId="19" fillId="3" borderId="5" xfId="0" applyNumberFormat="1" applyFont="1" applyFill="1" applyBorder="1" applyAlignment="1">
      <alignment horizontal="center" vertical="center" textRotation="90" wrapText="1"/>
    </xf>
    <xf numFmtId="3" fontId="19" fillId="3" borderId="8" xfId="0" applyNumberFormat="1" applyFont="1" applyFill="1" applyBorder="1" applyAlignment="1">
      <alignment horizontal="center" vertical="center" textRotation="90" wrapText="1"/>
    </xf>
    <xf numFmtId="3" fontId="19" fillId="13" borderId="7" xfId="0" applyNumberFormat="1" applyFont="1" applyFill="1" applyBorder="1" applyAlignment="1">
      <alignment horizontal="center" vertical="center" textRotation="90" wrapText="1"/>
    </xf>
    <xf numFmtId="3" fontId="19" fillId="13" borderId="5" xfId="0" applyNumberFormat="1" applyFont="1" applyFill="1" applyBorder="1" applyAlignment="1">
      <alignment horizontal="center" vertical="center" textRotation="90" wrapText="1"/>
    </xf>
    <xf numFmtId="3" fontId="19" fillId="13" borderId="8" xfId="0" applyNumberFormat="1" applyFont="1" applyFill="1" applyBorder="1" applyAlignment="1">
      <alignment horizontal="center" vertical="center" textRotation="90" wrapText="1"/>
    </xf>
    <xf numFmtId="3" fontId="19" fillId="9" borderId="7" xfId="0" applyNumberFormat="1" applyFont="1" applyFill="1" applyBorder="1" applyAlignment="1">
      <alignment horizontal="center" vertical="center" textRotation="90" wrapText="1"/>
    </xf>
    <xf numFmtId="3" fontId="19" fillId="9" borderId="5" xfId="0" applyNumberFormat="1" applyFont="1" applyFill="1" applyBorder="1" applyAlignment="1">
      <alignment horizontal="center" vertical="center" textRotation="90" wrapText="1"/>
    </xf>
    <xf numFmtId="3" fontId="19" fillId="9" borderId="8" xfId="0" applyNumberFormat="1" applyFont="1" applyFill="1" applyBorder="1" applyAlignment="1">
      <alignment horizontal="center" vertical="center" textRotation="90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3" fontId="19" fillId="8" borderId="11" xfId="0" applyNumberFormat="1" applyFont="1" applyFill="1" applyBorder="1" applyAlignment="1">
      <alignment horizontal="center" vertical="center" textRotation="90" wrapText="1"/>
    </xf>
    <xf numFmtId="3" fontId="19" fillId="8" borderId="12" xfId="0" applyNumberFormat="1" applyFont="1" applyFill="1" applyBorder="1" applyAlignment="1">
      <alignment horizontal="center" vertical="center" textRotation="90" wrapText="1"/>
    </xf>
    <xf numFmtId="3" fontId="19" fillId="8" borderId="13" xfId="0" applyNumberFormat="1" applyFont="1" applyFill="1" applyBorder="1" applyAlignment="1">
      <alignment horizontal="center" vertical="center" textRotation="90" wrapText="1"/>
    </xf>
    <xf numFmtId="0" fontId="6" fillId="11" borderId="1" xfId="0" applyFont="1" applyFill="1" applyBorder="1" applyAlignment="1">
      <alignment vertical="center"/>
    </xf>
    <xf numFmtId="0" fontId="6" fillId="11" borderId="4" xfId="0" applyFont="1" applyFill="1" applyBorder="1" applyAlignment="1">
      <alignment horizontal="left" vertical="center" wrapText="1"/>
    </xf>
    <xf numFmtId="0" fontId="6" fillId="11" borderId="9" xfId="0" applyFont="1" applyFill="1" applyBorder="1" applyAlignment="1">
      <alignment horizontal="left" vertical="center" wrapText="1"/>
    </xf>
    <xf numFmtId="0" fontId="6" fillId="11" borderId="10" xfId="0" applyFont="1" applyFill="1" applyBorder="1" applyAlignment="1">
      <alignment horizontal="left" vertical="center" wrapText="1"/>
    </xf>
    <xf numFmtId="0" fontId="6" fillId="11" borderId="1" xfId="0" applyFont="1" applyFill="1" applyBorder="1"/>
    <xf numFmtId="0" fontId="23" fillId="2" borderId="2" xfId="0" applyFont="1" applyFill="1" applyBorder="1" applyAlignment="1">
      <alignment horizontal="center" vertical="center" textRotation="90" wrapText="1"/>
    </xf>
    <xf numFmtId="0" fontId="23" fillId="2" borderId="3" xfId="0" applyFont="1" applyFill="1" applyBorder="1" applyAlignment="1">
      <alignment horizontal="center" vertical="center" textRotation="90" wrapText="1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3" fontId="15" fillId="13" borderId="11" xfId="0" applyNumberFormat="1" applyFont="1" applyFill="1" applyBorder="1" applyAlignment="1">
      <alignment horizontal="center" vertical="center" textRotation="90" wrapText="1"/>
    </xf>
    <xf numFmtId="3" fontId="15" fillId="13" borderId="13" xfId="0" applyNumberFormat="1" applyFont="1" applyFill="1" applyBorder="1" applyAlignment="1">
      <alignment horizontal="center" vertical="center" textRotation="90" wrapText="1"/>
    </xf>
    <xf numFmtId="3" fontId="15" fillId="9" borderId="7" xfId="0" applyNumberFormat="1" applyFont="1" applyFill="1" applyBorder="1" applyAlignment="1">
      <alignment horizontal="center" vertical="center" textRotation="90" wrapText="1"/>
    </xf>
    <xf numFmtId="3" fontId="15" fillId="9" borderId="8" xfId="0" applyNumberFormat="1" applyFont="1" applyFill="1" applyBorder="1" applyAlignment="1">
      <alignment horizontal="center" vertical="center" textRotation="90" wrapText="1"/>
    </xf>
    <xf numFmtId="3" fontId="15" fillId="7" borderId="7" xfId="0" applyNumberFormat="1" applyFont="1" applyFill="1" applyBorder="1" applyAlignment="1">
      <alignment horizontal="center" vertical="center" textRotation="90" wrapText="1"/>
    </xf>
    <xf numFmtId="3" fontId="15" fillId="7" borderId="8" xfId="0" applyNumberFormat="1" applyFont="1" applyFill="1" applyBorder="1" applyAlignment="1">
      <alignment horizontal="center" vertical="center" textRotation="90" wrapText="1"/>
    </xf>
    <xf numFmtId="3" fontId="15" fillId="9" borderId="7" xfId="0" applyNumberFormat="1" applyFont="1" applyFill="1" applyBorder="1" applyAlignment="1">
      <alignment horizontal="center" vertical="center" textRotation="90"/>
    </xf>
    <xf numFmtId="3" fontId="15" fillId="9" borderId="8" xfId="0" applyNumberFormat="1" applyFont="1" applyFill="1" applyBorder="1" applyAlignment="1">
      <alignment horizontal="center" vertical="center" textRotation="90"/>
    </xf>
    <xf numFmtId="0" fontId="1" fillId="12" borderId="2" xfId="0" applyFont="1" applyFill="1" applyBorder="1" applyAlignment="1">
      <alignment horizontal="center" vertical="center" wrapText="1"/>
    </xf>
    <xf numFmtId="0" fontId="1" fillId="12" borderId="6" xfId="0" applyFont="1" applyFill="1" applyBorder="1" applyAlignment="1">
      <alignment horizontal="center" vertical="center" wrapText="1"/>
    </xf>
    <xf numFmtId="0" fontId="1" fillId="12" borderId="3" xfId="0" applyFont="1" applyFill="1" applyBorder="1" applyAlignment="1">
      <alignment horizontal="center" vertical="center" wrapText="1"/>
    </xf>
    <xf numFmtId="0" fontId="11" fillId="3" borderId="0" xfId="0" applyFont="1" applyFill="1" applyAlignment="1">
      <alignment horizontal="center"/>
    </xf>
    <xf numFmtId="3" fontId="19" fillId="6" borderId="1" xfId="0" applyNumberFormat="1" applyFont="1" applyFill="1" applyBorder="1" applyAlignment="1">
      <alignment horizontal="center" vertical="center" wrapText="1"/>
    </xf>
    <xf numFmtId="0" fontId="11" fillId="11" borderId="0" xfId="0" applyFont="1" applyFill="1" applyAlignment="1">
      <alignment horizontal="left"/>
    </xf>
    <xf numFmtId="3" fontId="31" fillId="6" borderId="1" xfId="0" applyNumberFormat="1" applyFont="1" applyFill="1" applyBorder="1" applyAlignment="1">
      <alignment horizontal="center" vertical="center" wrapText="1"/>
    </xf>
    <xf numFmtId="3" fontId="32" fillId="6" borderId="1" xfId="0" applyNumberFormat="1" applyFont="1" applyFill="1" applyBorder="1" applyAlignment="1">
      <alignment horizontal="center" vertical="center" wrapText="1"/>
    </xf>
    <xf numFmtId="0" fontId="16" fillId="5" borderId="1" xfId="0" applyFont="1" applyFill="1" applyBorder="1" applyAlignment="1">
      <alignment horizontal="center"/>
    </xf>
    <xf numFmtId="0" fontId="11" fillId="10" borderId="0" xfId="0" applyFont="1" applyFill="1" applyAlignment="1">
      <alignment horizontal="left"/>
    </xf>
    <xf numFmtId="0" fontId="16" fillId="10" borderId="14" xfId="0" applyFont="1" applyFill="1" applyBorder="1" applyAlignment="1">
      <alignment horizontal="center"/>
    </xf>
    <xf numFmtId="0" fontId="1" fillId="4" borderId="2" xfId="0" applyFont="1" applyFill="1" applyBorder="1" applyAlignment="1">
      <alignment horizontal="center" vertical="center" wrapText="1"/>
    </xf>
    <xf numFmtId="0" fontId="1" fillId="4" borderId="6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0" fillId="12" borderId="2" xfId="0" applyFill="1" applyBorder="1" applyAlignment="1">
      <alignment horizontal="center" vertical="center" wrapText="1"/>
    </xf>
    <xf numFmtId="0" fontId="0" fillId="12" borderId="6" xfId="0" applyFill="1" applyBorder="1" applyAlignment="1">
      <alignment horizontal="center" vertical="center" wrapText="1"/>
    </xf>
    <xf numFmtId="0" fontId="0" fillId="12" borderId="3" xfId="0" applyFill="1" applyBorder="1" applyAlignment="1">
      <alignment horizontal="center" vertical="center" wrapText="1"/>
    </xf>
    <xf numFmtId="3" fontId="19" fillId="16" borderId="7" xfId="0" applyNumberFormat="1" applyFont="1" applyFill="1" applyBorder="1" applyAlignment="1">
      <alignment horizontal="center" vertical="center" textRotation="90" wrapText="1"/>
    </xf>
    <xf numFmtId="3" fontId="19" fillId="16" borderId="5" xfId="0" applyNumberFormat="1" applyFont="1" applyFill="1" applyBorder="1" applyAlignment="1">
      <alignment horizontal="center" vertical="center" textRotation="90" wrapText="1"/>
    </xf>
    <xf numFmtId="3" fontId="19" fillId="16" borderId="8" xfId="0" applyNumberFormat="1" applyFont="1" applyFill="1" applyBorder="1" applyAlignment="1">
      <alignment horizontal="center" vertical="center" textRotation="90" wrapText="1"/>
    </xf>
    <xf numFmtId="3" fontId="4" fillId="15" borderId="11" xfId="0" applyNumberFormat="1" applyFont="1" applyFill="1" applyBorder="1" applyAlignment="1">
      <alignment horizontal="center" vertical="center" textRotation="90" wrapText="1"/>
    </xf>
    <xf numFmtId="3" fontId="4" fillId="15" borderId="12" xfId="0" applyNumberFormat="1" applyFont="1" applyFill="1" applyBorder="1" applyAlignment="1">
      <alignment horizontal="center" vertical="center" textRotation="90" wrapText="1"/>
    </xf>
    <xf numFmtId="3" fontId="4" fillId="15" borderId="13" xfId="0" applyNumberFormat="1" applyFont="1" applyFill="1" applyBorder="1" applyAlignment="1">
      <alignment horizontal="center" vertical="center" textRotation="90" wrapText="1"/>
    </xf>
    <xf numFmtId="0" fontId="0" fillId="4" borderId="2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 wrapText="1"/>
    </xf>
    <xf numFmtId="0" fontId="0" fillId="4" borderId="3" xfId="0" applyFill="1" applyBorder="1" applyAlignment="1">
      <alignment horizontal="center" vertical="center" wrapText="1"/>
    </xf>
    <xf numFmtId="164" fontId="0" fillId="4" borderId="2" xfId="0" applyNumberFormat="1" applyFill="1" applyBorder="1" applyAlignment="1">
      <alignment horizontal="center" vertical="center" wrapText="1"/>
    </xf>
    <xf numFmtId="3" fontId="19" fillId="15" borderId="11" xfId="0" applyNumberFormat="1" applyFont="1" applyFill="1" applyBorder="1" applyAlignment="1">
      <alignment horizontal="center" vertical="center" textRotation="90" wrapText="1"/>
    </xf>
    <xf numFmtId="3" fontId="19" fillId="15" borderId="12" xfId="0" applyNumberFormat="1" applyFont="1" applyFill="1" applyBorder="1" applyAlignment="1">
      <alignment horizontal="center" vertical="center" textRotation="90" wrapText="1"/>
    </xf>
    <xf numFmtId="3" fontId="19" fillId="15" borderId="13" xfId="0" applyNumberFormat="1" applyFont="1" applyFill="1" applyBorder="1" applyAlignment="1">
      <alignment horizontal="center" vertical="center" textRotation="90" wrapText="1"/>
    </xf>
    <xf numFmtId="164" fontId="20" fillId="0" borderId="1" xfId="1" applyFont="1" applyBorder="1" applyAlignment="1">
      <alignment horizontal="center" vertical="center" textRotation="90" wrapText="1"/>
    </xf>
    <xf numFmtId="164" fontId="19" fillId="9" borderId="1" xfId="1" applyFont="1" applyFill="1" applyBorder="1" applyAlignment="1">
      <alignment horizontal="center" vertical="center" textRotation="90" wrapText="1"/>
    </xf>
    <xf numFmtId="164" fontId="3" fillId="0" borderId="1" xfId="1" applyFont="1" applyFill="1" applyBorder="1" applyAlignment="1">
      <alignment vertical="center"/>
    </xf>
    <xf numFmtId="164" fontId="21" fillId="0" borderId="1" xfId="1" applyFont="1" applyBorder="1" applyAlignment="1">
      <alignment horizontal="center" vertical="center" wrapText="1"/>
    </xf>
    <xf numFmtId="164" fontId="19" fillId="0" borderId="1" xfId="1" applyFont="1" applyBorder="1" applyAlignment="1">
      <alignment horizontal="center" vertical="center" textRotation="90" wrapText="1"/>
    </xf>
    <xf numFmtId="164" fontId="4" fillId="0" borderId="4" xfId="1" applyFont="1" applyBorder="1" applyAlignment="1">
      <alignment horizontal="center" vertical="center" textRotation="90" wrapText="1"/>
    </xf>
    <xf numFmtId="164" fontId="10" fillId="0" borderId="1" xfId="1" applyFont="1" applyBorder="1" applyAlignment="1">
      <alignment wrapText="1"/>
    </xf>
    <xf numFmtId="164" fontId="0" fillId="0" borderId="3" xfId="1" applyFont="1" applyBorder="1" applyAlignment="1">
      <alignment horizontal="center" vertical="center" wrapText="1"/>
    </xf>
    <xf numFmtId="164" fontId="10" fillId="0" borderId="1" xfId="1" applyFont="1" applyBorder="1" applyAlignment="1">
      <alignment horizontal="right"/>
    </xf>
    <xf numFmtId="164" fontId="10" fillId="0" borderId="1" xfId="1" applyFont="1" applyBorder="1" applyAlignment="1">
      <alignment horizontal="center" vertical="center" wrapText="1"/>
    </xf>
    <xf numFmtId="165" fontId="3" fillId="0" borderId="1" xfId="0" applyNumberFormat="1" applyFont="1" applyBorder="1" applyAlignment="1">
      <alignment horizontal="center" vertical="center"/>
    </xf>
    <xf numFmtId="0" fontId="0" fillId="0" borderId="12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19" borderId="0" xfId="0" applyFill="1" applyAlignment="1">
      <alignment horizontal="center" vertical="center"/>
    </xf>
    <xf numFmtId="0" fontId="0" fillId="19" borderId="0" xfId="0" applyFill="1" applyAlignment="1">
      <alignment horizontal="center"/>
    </xf>
    <xf numFmtId="0" fontId="6" fillId="2" borderId="2" xfId="0" applyFont="1" applyFill="1" applyBorder="1" applyAlignment="1">
      <alignment horizontal="center" vertical="top" wrapText="1"/>
    </xf>
    <xf numFmtId="0" fontId="6" fillId="2" borderId="6" xfId="0" applyFont="1" applyFill="1" applyBorder="1" applyAlignment="1">
      <alignment horizontal="center" vertical="top" wrapText="1"/>
    </xf>
    <xf numFmtId="0" fontId="6" fillId="2" borderId="3" xfId="0" applyFont="1" applyFill="1" applyBorder="1" applyAlignment="1">
      <alignment horizontal="center" vertical="top" wrapText="1"/>
    </xf>
    <xf numFmtId="0" fontId="6" fillId="2" borderId="2" xfId="0" applyFont="1" applyFill="1" applyBorder="1" applyAlignment="1">
      <alignment horizontal="center" vertical="top"/>
    </xf>
    <xf numFmtId="0" fontId="6" fillId="2" borderId="6" xfId="0" applyFont="1" applyFill="1" applyBorder="1" applyAlignment="1">
      <alignment horizontal="center" vertical="top"/>
    </xf>
    <xf numFmtId="0" fontId="6" fillId="2" borderId="3" xfId="0" applyFont="1" applyFill="1" applyBorder="1" applyAlignment="1">
      <alignment horizontal="center" vertical="top"/>
    </xf>
    <xf numFmtId="9" fontId="23" fillId="5" borderId="1" xfId="0" applyNumberFormat="1" applyFont="1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9" fontId="3" fillId="5" borderId="3" xfId="0" applyNumberFormat="1" applyFont="1" applyFill="1" applyBorder="1" applyAlignment="1">
      <alignment horizontal="center" vertical="center" textRotation="90" wrapText="1"/>
    </xf>
    <xf numFmtId="164" fontId="3" fillId="0" borderId="1" xfId="1" applyFont="1" applyBorder="1" applyAlignment="1">
      <alignment horizontal="center" vertical="center"/>
    </xf>
    <xf numFmtId="164" fontId="3" fillId="0" borderId="1" xfId="1" applyFont="1" applyBorder="1" applyAlignment="1">
      <alignment horizontal="left" vertical="center" indent="5"/>
    </xf>
    <xf numFmtId="164" fontId="33" fillId="0" borderId="1" xfId="1" applyFont="1" applyBorder="1" applyAlignment="1">
      <alignment horizontal="center" vertical="center" textRotation="90" wrapText="1"/>
    </xf>
    <xf numFmtId="164" fontId="3" fillId="0" borderId="7" xfId="1" applyFont="1" applyFill="1" applyBorder="1" applyAlignment="1">
      <alignment vertical="center"/>
    </xf>
    <xf numFmtId="164" fontId="13" fillId="0" borderId="7" xfId="1" applyFont="1" applyFill="1" applyBorder="1" applyAlignment="1">
      <alignment horizontal="center" vertical="center"/>
    </xf>
    <xf numFmtId="164" fontId="13" fillId="0" borderId="7" xfId="1" applyFont="1" applyFill="1" applyBorder="1" applyAlignment="1">
      <alignment vertical="center"/>
    </xf>
    <xf numFmtId="164" fontId="3" fillId="0" borderId="7" xfId="1" applyFont="1" applyFill="1" applyBorder="1" applyAlignment="1">
      <alignment horizontal="center" vertical="center"/>
    </xf>
  </cellXfs>
  <cellStyles count="7">
    <cellStyle name="Millares [0] 2" xfId="3" xr:uid="{00000000-0005-0000-0000-000000000000}"/>
    <cellStyle name="Moneda" xfId="1" builtinId="4"/>
    <cellStyle name="Moneda [0] 2" xfId="4" xr:uid="{00000000-0005-0000-0000-000002000000}"/>
    <cellStyle name="Normal" xfId="0" builtinId="0"/>
    <cellStyle name="Normal 2" xfId="6" xr:uid="{31E3F351-2B2B-4DAF-862A-D5294A2B86CB}"/>
    <cellStyle name="Normal 2 2" xfId="2" xr:uid="{00000000-0005-0000-0000-000004000000}"/>
    <cellStyle name="Porcentaje" xfId="5" builtinId="5"/>
  </cellStyles>
  <dxfs count="0"/>
  <tableStyles count="0" defaultTableStyle="TableStyleMedium2" defaultPivotStyle="PivotStyleLight16"/>
  <colors>
    <mruColors>
      <color rgb="FF00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03"/>
  <sheetViews>
    <sheetView tabSelected="1" topLeftCell="A8" zoomScale="80" zoomScaleNormal="80" zoomScaleSheetLayoutView="70" workbookViewId="0">
      <pane ySplit="1" topLeftCell="A9" activePane="bottomLeft" state="frozen"/>
      <selection activeCell="M8" sqref="M8"/>
      <selection pane="bottomLeft" activeCell="T33" sqref="T33"/>
    </sheetView>
  </sheetViews>
  <sheetFormatPr baseColWidth="10" defaultRowHeight="15" x14ac:dyDescent="0.25"/>
  <cols>
    <col min="1" max="1" width="4.28515625" customWidth="1"/>
    <col min="2" max="2" width="9" customWidth="1"/>
    <col min="3" max="3" width="52.85546875" customWidth="1"/>
    <col min="4" max="4" width="26.42578125" style="9" customWidth="1"/>
    <col min="5" max="5" width="10.28515625" style="7" customWidth="1"/>
    <col min="6" max="7" width="11.140625" style="7" customWidth="1"/>
    <col min="8" max="9" width="12.28515625" style="7" customWidth="1"/>
    <col min="10" max="10" width="50.5703125" customWidth="1"/>
    <col min="11" max="11" width="51.85546875" customWidth="1"/>
    <col min="12" max="12" width="21.7109375" bestFit="1" customWidth="1"/>
    <col min="13" max="13" width="18.28515625" customWidth="1"/>
    <col min="14" max="14" width="25.140625" bestFit="1" customWidth="1"/>
    <col min="15" max="15" width="19.42578125" customWidth="1"/>
    <col min="16" max="16" width="22.7109375" customWidth="1"/>
    <col min="17" max="17" width="20.7109375" customWidth="1"/>
    <col min="18" max="18" width="20" customWidth="1"/>
    <col min="19" max="19" width="13.140625" customWidth="1"/>
    <col min="20" max="20" width="21.7109375" bestFit="1" customWidth="1"/>
    <col min="21" max="21" width="19.28515625" customWidth="1"/>
    <col min="22" max="22" width="18.140625" customWidth="1"/>
    <col min="23" max="23" width="16.7109375" customWidth="1"/>
    <col min="24" max="24" width="11.5703125" customWidth="1"/>
    <col min="25" max="25" width="16.85546875" customWidth="1"/>
    <col min="26" max="26" width="21.28515625" customWidth="1"/>
    <col min="27" max="27" width="21.85546875" customWidth="1"/>
  </cols>
  <sheetData>
    <row r="1" spans="1:27" ht="18.75" x14ac:dyDescent="0.3">
      <c r="C1" s="161" t="s">
        <v>36</v>
      </c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  <c r="R1" s="161"/>
      <c r="S1" s="161"/>
      <c r="T1" s="161"/>
      <c r="U1" s="161"/>
      <c r="V1" s="161"/>
      <c r="W1" s="161"/>
      <c r="X1" s="161"/>
      <c r="Y1" s="161"/>
      <c r="Z1" s="161"/>
      <c r="AA1" s="1"/>
    </row>
    <row r="2" spans="1:27" ht="18.75" x14ac:dyDescent="0.3">
      <c r="C2" s="161" t="s">
        <v>33</v>
      </c>
      <c r="D2" s="161"/>
      <c r="E2" s="161"/>
      <c r="F2" s="161"/>
      <c r="G2" s="161"/>
      <c r="H2" s="161"/>
      <c r="I2" s="161"/>
      <c r="J2" s="161"/>
      <c r="K2" s="161"/>
      <c r="L2" s="161"/>
      <c r="M2" s="161"/>
      <c r="N2" s="161"/>
      <c r="O2" s="161"/>
      <c r="P2" s="161"/>
      <c r="Q2" s="161"/>
      <c r="R2" s="161"/>
      <c r="S2" s="161"/>
      <c r="T2" s="161"/>
      <c r="U2" s="161"/>
      <c r="V2" s="161"/>
      <c r="W2" s="161"/>
      <c r="X2" s="161"/>
      <c r="Y2" s="161"/>
      <c r="Z2" s="161"/>
      <c r="AA2" s="1"/>
    </row>
    <row r="3" spans="1:27" ht="18.75" hidden="1" x14ac:dyDescent="0.3">
      <c r="C3" s="163" t="s">
        <v>41</v>
      </c>
      <c r="D3" s="163"/>
      <c r="E3" s="163"/>
      <c r="F3" s="163"/>
      <c r="G3" s="163"/>
      <c r="H3" s="163"/>
      <c r="I3" s="163"/>
      <c r="J3" s="163"/>
      <c r="K3" s="163"/>
      <c r="L3" s="2"/>
      <c r="M3" s="2"/>
      <c r="N3" s="2"/>
      <c r="O3" s="2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1"/>
    </row>
    <row r="4" spans="1:27" ht="18.75" hidden="1" x14ac:dyDescent="0.3">
      <c r="C4" s="163" t="s">
        <v>42</v>
      </c>
      <c r="D4" s="163"/>
      <c r="E4" s="163"/>
      <c r="F4" s="163"/>
      <c r="G4" s="163"/>
      <c r="H4" s="163"/>
      <c r="I4" s="163"/>
      <c r="J4" s="163"/>
      <c r="K4" s="163"/>
      <c r="L4" s="2"/>
      <c r="M4" s="2"/>
      <c r="N4" s="2"/>
      <c r="O4" s="2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1"/>
    </row>
    <row r="5" spans="1:27" ht="18.75" hidden="1" x14ac:dyDescent="0.3">
      <c r="C5" s="18" t="s">
        <v>34</v>
      </c>
      <c r="D5" s="126" t="s">
        <v>43</v>
      </c>
      <c r="E5" s="126"/>
      <c r="F5" s="126"/>
      <c r="G5" s="126"/>
      <c r="H5" s="126"/>
      <c r="I5" s="123"/>
      <c r="J5" s="18"/>
      <c r="K5" s="18"/>
      <c r="L5" s="4"/>
      <c r="M5" s="4"/>
      <c r="N5" s="4"/>
      <c r="O5" s="4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1"/>
    </row>
    <row r="6" spans="1:27" ht="21" hidden="1" x14ac:dyDescent="0.35">
      <c r="C6" s="167" t="s">
        <v>15</v>
      </c>
      <c r="D6" s="167"/>
      <c r="E6" s="167" t="s">
        <v>38</v>
      </c>
      <c r="F6" s="167"/>
      <c r="G6" s="167"/>
      <c r="H6" s="167"/>
      <c r="I6" s="167"/>
      <c r="J6" s="167"/>
      <c r="K6" s="167"/>
      <c r="L6" s="168" t="s">
        <v>35</v>
      </c>
      <c r="M6" s="168"/>
      <c r="N6" s="168"/>
      <c r="O6" s="168"/>
      <c r="P6" s="168"/>
      <c r="Q6" s="168"/>
      <c r="R6" s="168"/>
      <c r="S6" s="168"/>
      <c r="T6" s="168"/>
      <c r="U6" s="168"/>
      <c r="V6" s="168"/>
      <c r="W6" s="168"/>
      <c r="X6" s="168"/>
      <c r="Y6" s="168"/>
      <c r="Z6" s="79"/>
      <c r="AA6" s="1"/>
    </row>
    <row r="7" spans="1:27" ht="27.6" hidden="1" customHeight="1" x14ac:dyDescent="0.35">
      <c r="C7" s="5"/>
      <c r="D7" s="8"/>
      <c r="E7" s="6"/>
      <c r="F7" s="6"/>
      <c r="G7" s="6"/>
      <c r="H7" s="6"/>
      <c r="I7" s="6"/>
      <c r="J7" s="5"/>
      <c r="K7" s="6"/>
      <c r="L7" s="166" t="s">
        <v>16</v>
      </c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"/>
      <c r="AA7" s="1"/>
    </row>
    <row r="8" spans="1:27" s="9" customFormat="1" ht="102" customHeight="1" x14ac:dyDescent="0.25">
      <c r="B8" s="199" t="s">
        <v>162</v>
      </c>
      <c r="C8" s="203" t="s">
        <v>37</v>
      </c>
      <c r="D8" s="203" t="s">
        <v>2</v>
      </c>
      <c r="E8" s="203" t="s">
        <v>3</v>
      </c>
      <c r="F8" s="203" t="s">
        <v>4</v>
      </c>
      <c r="G8" s="203" t="s">
        <v>150</v>
      </c>
      <c r="H8" s="203" t="s">
        <v>151</v>
      </c>
      <c r="I8" s="203" t="s">
        <v>152</v>
      </c>
      <c r="J8" s="203" t="s">
        <v>37</v>
      </c>
      <c r="K8" s="206" t="s">
        <v>0</v>
      </c>
      <c r="L8" s="162" t="s">
        <v>5</v>
      </c>
      <c r="M8" s="162"/>
      <c r="N8" s="162" t="s">
        <v>147</v>
      </c>
      <c r="O8" s="162"/>
      <c r="P8" s="164" t="s">
        <v>6</v>
      </c>
      <c r="Q8" s="165"/>
      <c r="R8" s="162" t="s">
        <v>7</v>
      </c>
      <c r="S8" s="162"/>
      <c r="T8" s="162" t="s">
        <v>17</v>
      </c>
      <c r="U8" s="162"/>
      <c r="V8" s="162" t="s">
        <v>18</v>
      </c>
      <c r="W8" s="162"/>
      <c r="X8" s="162" t="s">
        <v>8</v>
      </c>
      <c r="Y8" s="162"/>
      <c r="Z8" s="169" t="s">
        <v>12</v>
      </c>
      <c r="AA8" s="158" t="s">
        <v>14</v>
      </c>
    </row>
    <row r="9" spans="1:27" ht="102" customHeight="1" x14ac:dyDescent="0.25">
      <c r="B9" s="199"/>
      <c r="C9" s="204"/>
      <c r="D9" s="204"/>
      <c r="E9" s="204"/>
      <c r="F9" s="204"/>
      <c r="G9" s="204"/>
      <c r="H9" s="204"/>
      <c r="I9" s="204"/>
      <c r="J9" s="204"/>
      <c r="K9" s="207"/>
      <c r="L9" s="154" t="s">
        <v>9</v>
      </c>
      <c r="M9" s="150" t="s">
        <v>10</v>
      </c>
      <c r="N9" s="152" t="s">
        <v>9</v>
      </c>
      <c r="O9" s="150" t="s">
        <v>10</v>
      </c>
      <c r="P9" s="152" t="s">
        <v>11</v>
      </c>
      <c r="Q9" s="150" t="s">
        <v>10</v>
      </c>
      <c r="R9" s="152" t="s">
        <v>11</v>
      </c>
      <c r="S9" s="150" t="s">
        <v>10</v>
      </c>
      <c r="T9" s="152" t="s">
        <v>9</v>
      </c>
      <c r="U9" s="150" t="s">
        <v>10</v>
      </c>
      <c r="V9" s="156" t="s">
        <v>11</v>
      </c>
      <c r="W9" s="150" t="s">
        <v>10</v>
      </c>
      <c r="X9" s="78" t="s">
        <v>9</v>
      </c>
      <c r="Y9" s="75" t="s">
        <v>10</v>
      </c>
      <c r="Z9" s="170"/>
      <c r="AA9" s="159"/>
    </row>
    <row r="10" spans="1:27" ht="38.25" hidden="1" customHeight="1" x14ac:dyDescent="0.25">
      <c r="B10" s="199"/>
      <c r="C10" s="204"/>
      <c r="D10" s="204"/>
      <c r="E10" s="204"/>
      <c r="F10" s="204"/>
      <c r="G10" s="204"/>
      <c r="H10" s="204"/>
      <c r="I10" s="204"/>
      <c r="J10" s="204"/>
      <c r="K10" s="207"/>
      <c r="L10" s="155"/>
      <c r="M10" s="151"/>
      <c r="N10" s="153"/>
      <c r="O10" s="151"/>
      <c r="P10" s="153"/>
      <c r="Q10" s="151"/>
      <c r="R10" s="153"/>
      <c r="S10" s="151"/>
      <c r="T10" s="153"/>
      <c r="U10" s="151"/>
      <c r="V10" s="157"/>
      <c r="W10" s="151"/>
      <c r="X10" s="76" t="e">
        <f>+X11+X15+X34+X43+X53+X64+#REF!</f>
        <v>#REF!</v>
      </c>
      <c r="Y10" s="77" t="e">
        <f>+Y11+Y15+Y34+Y43+Y53+Y64+#REF!</f>
        <v>#REF!</v>
      </c>
      <c r="Z10" s="170"/>
      <c r="AA10" s="159"/>
    </row>
    <row r="11" spans="1:27" ht="0.75" customHeight="1" x14ac:dyDescent="0.25">
      <c r="B11" s="199"/>
      <c r="C11" s="205"/>
      <c r="D11" s="205"/>
      <c r="E11" s="205"/>
      <c r="F11" s="205"/>
      <c r="G11" s="205"/>
      <c r="H11" s="205"/>
      <c r="I11" s="205"/>
      <c r="J11" s="205"/>
      <c r="K11" s="208"/>
      <c r="L11" s="47">
        <f t="shared" ref="L11:W11" si="0">SUM(L12:L14)</f>
        <v>0</v>
      </c>
      <c r="M11" s="48">
        <f t="shared" si="0"/>
        <v>0</v>
      </c>
      <c r="N11" s="189">
        <v>266000000</v>
      </c>
      <c r="O11" s="48">
        <f t="shared" si="0"/>
        <v>0</v>
      </c>
      <c r="P11" s="47">
        <f t="shared" si="0"/>
        <v>37000000</v>
      </c>
      <c r="Q11" s="48">
        <f t="shared" si="0"/>
        <v>0</v>
      </c>
      <c r="R11" s="47">
        <f t="shared" si="0"/>
        <v>0</v>
      </c>
      <c r="S11" s="48">
        <f t="shared" si="0"/>
        <v>0</v>
      </c>
      <c r="T11" s="47">
        <f t="shared" si="0"/>
        <v>0</v>
      </c>
      <c r="U11" s="48">
        <f t="shared" si="0"/>
        <v>0</v>
      </c>
      <c r="V11" s="47">
        <f t="shared" si="0"/>
        <v>0</v>
      </c>
      <c r="W11" s="48">
        <f t="shared" si="0"/>
        <v>0</v>
      </c>
      <c r="X11" s="74">
        <f>+L11+N11+P11+R11+T11+V11</f>
        <v>303000000</v>
      </c>
      <c r="Y11" s="73">
        <f>+M11+O11+Q11+S11+U11+W11</f>
        <v>0</v>
      </c>
      <c r="Z11" s="171"/>
      <c r="AA11" s="160"/>
    </row>
    <row r="12" spans="1:27" ht="118.5" customHeight="1" x14ac:dyDescent="0.3">
      <c r="A12" s="117"/>
      <c r="B12" s="117"/>
      <c r="C12" s="81" t="s">
        <v>39</v>
      </c>
      <c r="D12" s="81" t="s">
        <v>40</v>
      </c>
      <c r="E12" s="82">
        <v>1</v>
      </c>
      <c r="F12" s="82">
        <v>1</v>
      </c>
      <c r="G12" s="82">
        <v>1</v>
      </c>
      <c r="H12" s="118">
        <v>1</v>
      </c>
      <c r="I12" s="118">
        <v>0</v>
      </c>
      <c r="J12" s="80" t="s">
        <v>158</v>
      </c>
      <c r="K12" s="80" t="s">
        <v>157</v>
      </c>
      <c r="L12" s="188"/>
      <c r="M12" s="188"/>
      <c r="N12" s="190">
        <v>266000000</v>
      </c>
      <c r="O12" s="188"/>
      <c r="P12" s="191">
        <v>37000000</v>
      </c>
      <c r="Q12" s="191"/>
      <c r="R12" s="188"/>
      <c r="S12" s="192"/>
      <c r="T12" s="192"/>
      <c r="U12" s="192"/>
      <c r="V12" s="192"/>
      <c r="W12" s="192"/>
      <c r="X12" s="192">
        <f>SUM(L12:W12)</f>
        <v>303000000</v>
      </c>
      <c r="Y12" s="193"/>
      <c r="Z12" s="194"/>
      <c r="AA12" s="195" t="s">
        <v>156</v>
      </c>
    </row>
    <row r="13" spans="1:27" ht="107.25" x14ac:dyDescent="0.3">
      <c r="A13" s="116"/>
      <c r="B13" s="116"/>
      <c r="C13" s="81" t="s">
        <v>44</v>
      </c>
      <c r="D13" s="81" t="s">
        <v>45</v>
      </c>
      <c r="E13" s="85">
        <v>1</v>
      </c>
      <c r="F13" s="72">
        <v>1</v>
      </c>
      <c r="G13" s="72">
        <v>1</v>
      </c>
      <c r="H13" s="83">
        <v>1</v>
      </c>
      <c r="I13" s="83">
        <v>0</v>
      </c>
      <c r="J13" s="84" t="s">
        <v>159</v>
      </c>
      <c r="K13" s="84" t="s">
        <v>153</v>
      </c>
      <c r="L13" s="19"/>
      <c r="M13" s="19"/>
      <c r="N13" s="190">
        <v>266000000</v>
      </c>
      <c r="O13" s="19"/>
      <c r="P13" s="19"/>
      <c r="Q13" s="19"/>
      <c r="R13" s="19"/>
      <c r="S13" s="50"/>
      <c r="T13" s="50"/>
      <c r="U13" s="50"/>
      <c r="V13" s="50"/>
      <c r="W13" s="50"/>
      <c r="X13" s="192">
        <f t="shared" ref="X13:X14" si="1">SUM(L13:W13)</f>
        <v>266000000</v>
      </c>
      <c r="Y13" s="42"/>
      <c r="Z13" s="194"/>
      <c r="AA13" s="197" t="s">
        <v>155</v>
      </c>
    </row>
    <row r="14" spans="1:27" ht="58.9" customHeight="1" x14ac:dyDescent="0.3">
      <c r="A14" s="117"/>
      <c r="B14" s="117"/>
      <c r="C14" s="81" t="s">
        <v>46</v>
      </c>
      <c r="D14" s="81" t="s">
        <v>47</v>
      </c>
      <c r="E14" s="23">
        <v>4</v>
      </c>
      <c r="F14" s="23">
        <v>4</v>
      </c>
      <c r="G14" s="23">
        <v>1</v>
      </c>
      <c r="H14" s="119">
        <v>1</v>
      </c>
      <c r="I14" s="119">
        <v>0</v>
      </c>
      <c r="J14" s="84" t="s">
        <v>160</v>
      </c>
      <c r="K14" s="84" t="s">
        <v>154</v>
      </c>
      <c r="L14" s="19"/>
      <c r="M14" s="19"/>
      <c r="N14" s="19"/>
      <c r="O14" s="19"/>
      <c r="P14" s="19"/>
      <c r="Q14" s="19"/>
      <c r="R14" s="19"/>
      <c r="S14" s="51"/>
      <c r="T14" s="51"/>
      <c r="U14" s="51"/>
      <c r="V14" s="51"/>
      <c r="W14" s="51"/>
      <c r="X14" s="192">
        <f t="shared" si="1"/>
        <v>0</v>
      </c>
      <c r="Y14" s="42"/>
      <c r="Z14" s="196"/>
      <c r="AA14" s="197" t="s">
        <v>208</v>
      </c>
    </row>
    <row r="15" spans="1:27" ht="24.6" customHeight="1" x14ac:dyDescent="0.25">
      <c r="C15" s="141" t="s">
        <v>41</v>
      </c>
      <c r="D15" s="141"/>
      <c r="E15" s="141"/>
      <c r="F15" s="141"/>
      <c r="G15" s="141"/>
      <c r="H15" s="141"/>
      <c r="I15" s="141"/>
      <c r="J15" s="141"/>
      <c r="K15" s="141"/>
      <c r="L15" s="127">
        <v>2700000000</v>
      </c>
      <c r="M15" s="130"/>
      <c r="N15" s="133">
        <v>4700000000</v>
      </c>
      <c r="O15" s="130"/>
      <c r="P15" s="133">
        <v>0</v>
      </c>
      <c r="Q15" s="130"/>
      <c r="R15" s="133">
        <f t="shared" ref="R15:W15" si="2">SUM(R20:R33)</f>
        <v>0</v>
      </c>
      <c r="S15" s="130">
        <f t="shared" si="2"/>
        <v>0</v>
      </c>
      <c r="T15" s="133">
        <v>6575000000</v>
      </c>
      <c r="U15" s="130"/>
      <c r="V15" s="133">
        <f t="shared" si="2"/>
        <v>0</v>
      </c>
      <c r="W15" s="130">
        <f t="shared" si="2"/>
        <v>0</v>
      </c>
      <c r="X15" s="175">
        <f>+L15+N15+P15+R15+T15+V15</f>
        <v>13975000000</v>
      </c>
      <c r="Y15" s="185">
        <f>+M15+O15+Q15+S15+U15+W15</f>
        <v>0</v>
      </c>
      <c r="Z15" s="181"/>
      <c r="AA15" s="172"/>
    </row>
    <row r="16" spans="1:27" ht="21.6" customHeight="1" x14ac:dyDescent="0.25">
      <c r="C16" s="141" t="s">
        <v>49</v>
      </c>
      <c r="D16" s="141"/>
      <c r="E16" s="141"/>
      <c r="F16" s="141"/>
      <c r="G16" s="141"/>
      <c r="H16" s="141"/>
      <c r="I16" s="141"/>
      <c r="J16" s="141"/>
      <c r="K16" s="141"/>
      <c r="L16" s="128"/>
      <c r="M16" s="131"/>
      <c r="N16" s="134"/>
      <c r="O16" s="131"/>
      <c r="P16" s="134"/>
      <c r="Q16" s="131"/>
      <c r="R16" s="134"/>
      <c r="S16" s="131"/>
      <c r="T16" s="134"/>
      <c r="U16" s="131"/>
      <c r="V16" s="134"/>
      <c r="W16" s="131"/>
      <c r="X16" s="176"/>
      <c r="Y16" s="186"/>
      <c r="Z16" s="182"/>
      <c r="AA16" s="173"/>
    </row>
    <row r="17" spans="1:27" ht="22.9" customHeight="1" x14ac:dyDescent="0.25">
      <c r="C17" s="141" t="s">
        <v>48</v>
      </c>
      <c r="D17" s="141"/>
      <c r="E17" s="141"/>
      <c r="F17" s="141"/>
      <c r="G17" s="141"/>
      <c r="H17" s="141"/>
      <c r="I17" s="141"/>
      <c r="J17" s="141"/>
      <c r="K17" s="141"/>
      <c r="L17" s="128"/>
      <c r="M17" s="131"/>
      <c r="N17" s="134"/>
      <c r="O17" s="131"/>
      <c r="P17" s="134"/>
      <c r="Q17" s="131"/>
      <c r="R17" s="134"/>
      <c r="S17" s="131"/>
      <c r="T17" s="134"/>
      <c r="U17" s="131"/>
      <c r="V17" s="134"/>
      <c r="W17" s="131"/>
      <c r="X17" s="176"/>
      <c r="Y17" s="186"/>
      <c r="Z17" s="182"/>
      <c r="AA17" s="173"/>
    </row>
    <row r="18" spans="1:27" ht="38.65" customHeight="1" x14ac:dyDescent="0.25">
      <c r="B18" s="200" t="s">
        <v>162</v>
      </c>
      <c r="C18" s="136" t="s">
        <v>1</v>
      </c>
      <c r="D18" s="136" t="s">
        <v>2</v>
      </c>
      <c r="E18" s="124" t="s">
        <v>3</v>
      </c>
      <c r="F18" s="124" t="s">
        <v>4</v>
      </c>
      <c r="G18" s="146" t="str">
        <f>G8</f>
        <v>EJECUCUION DE LA META AÑO 2024</v>
      </c>
      <c r="H18" s="124" t="str">
        <f>H8</f>
        <v>PROGRAMACION FÍSICA DE LA META AÑO 2025</v>
      </c>
      <c r="I18" s="124" t="s">
        <v>152</v>
      </c>
      <c r="J18" s="136" t="s">
        <v>13</v>
      </c>
      <c r="K18" s="148" t="s">
        <v>0</v>
      </c>
      <c r="L18" s="128"/>
      <c r="M18" s="131"/>
      <c r="N18" s="134"/>
      <c r="O18" s="131"/>
      <c r="P18" s="134"/>
      <c r="Q18" s="131"/>
      <c r="R18" s="134"/>
      <c r="S18" s="131"/>
      <c r="T18" s="134"/>
      <c r="U18" s="131"/>
      <c r="V18" s="134"/>
      <c r="W18" s="131"/>
      <c r="X18" s="176"/>
      <c r="Y18" s="186"/>
      <c r="Z18" s="182"/>
      <c r="AA18" s="173"/>
    </row>
    <row r="19" spans="1:27" ht="57.6" customHeight="1" x14ac:dyDescent="0.25">
      <c r="B19" s="200"/>
      <c r="C19" s="137"/>
      <c r="D19" s="137"/>
      <c r="E19" s="125"/>
      <c r="F19" s="125"/>
      <c r="G19" s="147"/>
      <c r="H19" s="125"/>
      <c r="I19" s="125"/>
      <c r="J19" s="137"/>
      <c r="K19" s="149"/>
      <c r="L19" s="129"/>
      <c r="M19" s="132"/>
      <c r="N19" s="135"/>
      <c r="O19" s="132"/>
      <c r="P19" s="135"/>
      <c r="Q19" s="132"/>
      <c r="R19" s="135"/>
      <c r="S19" s="132"/>
      <c r="T19" s="135"/>
      <c r="U19" s="132"/>
      <c r="V19" s="135"/>
      <c r="W19" s="132"/>
      <c r="X19" s="177"/>
      <c r="Y19" s="187"/>
      <c r="Z19" s="183"/>
      <c r="AA19" s="174"/>
    </row>
    <row r="20" spans="1:27" ht="123.75" customHeight="1" x14ac:dyDescent="0.25">
      <c r="A20" s="117"/>
      <c r="B20" s="201">
        <v>107</v>
      </c>
      <c r="C20" s="86" t="s">
        <v>51</v>
      </c>
      <c r="D20" s="86" t="s">
        <v>50</v>
      </c>
      <c r="E20" s="87">
        <v>8634</v>
      </c>
      <c r="F20" s="87">
        <v>8634</v>
      </c>
      <c r="G20" s="87">
        <v>8634</v>
      </c>
      <c r="H20" s="90">
        <v>8634</v>
      </c>
      <c r="I20" s="90">
        <v>8634</v>
      </c>
      <c r="J20" s="81" t="s">
        <v>167</v>
      </c>
      <c r="K20" s="81" t="s">
        <v>161</v>
      </c>
      <c r="L20" s="212">
        <v>2700000000</v>
      </c>
      <c r="M20" s="198"/>
      <c r="N20" s="212">
        <v>4700000000</v>
      </c>
      <c r="O20" s="198"/>
      <c r="P20" s="198"/>
      <c r="Q20" s="198"/>
      <c r="R20" s="198"/>
      <c r="S20" s="198"/>
      <c r="T20" s="212">
        <v>6575000000</v>
      </c>
      <c r="U20" s="198"/>
      <c r="V20" s="198"/>
      <c r="W20" s="198"/>
      <c r="X20" s="214">
        <f>L20+N20+P20+R20+T20+V20</f>
        <v>13975000000</v>
      </c>
      <c r="Y20" s="49"/>
      <c r="Z20" s="26"/>
      <c r="AA20" s="26"/>
    </row>
    <row r="21" spans="1:27" ht="104.25" customHeight="1" x14ac:dyDescent="0.25">
      <c r="A21" s="117"/>
      <c r="B21" s="201">
        <v>108</v>
      </c>
      <c r="C21" s="86" t="s">
        <v>148</v>
      </c>
      <c r="D21" s="86" t="s">
        <v>53</v>
      </c>
      <c r="E21" s="87">
        <v>4</v>
      </c>
      <c r="F21" s="87">
        <v>4</v>
      </c>
      <c r="G21" s="87">
        <v>4</v>
      </c>
      <c r="H21" s="90">
        <v>4</v>
      </c>
      <c r="I21" s="90" t="s">
        <v>163</v>
      </c>
      <c r="J21" s="81" t="s">
        <v>52</v>
      </c>
      <c r="K21" s="81" t="s">
        <v>164</v>
      </c>
      <c r="L21" s="198"/>
      <c r="M21" s="198"/>
      <c r="N21" s="213">
        <v>30000000</v>
      </c>
      <c r="O21" s="198"/>
      <c r="P21" s="198"/>
      <c r="Q21" s="198"/>
      <c r="R21" s="198"/>
      <c r="S21" s="198"/>
      <c r="T21" s="212">
        <v>70000000</v>
      </c>
      <c r="U21" s="198"/>
      <c r="V21" s="198"/>
      <c r="W21" s="198"/>
      <c r="X21" s="214">
        <f t="shared" ref="X21:X33" si="3">L21+N21+P21+R21+T21+V21</f>
        <v>100000000</v>
      </c>
      <c r="Y21" s="49"/>
      <c r="Z21" s="26"/>
      <c r="AA21" s="26"/>
    </row>
    <row r="22" spans="1:27" ht="99.75" customHeight="1" x14ac:dyDescent="0.25">
      <c r="A22" s="117"/>
      <c r="B22" s="201">
        <v>109</v>
      </c>
      <c r="C22" s="86" t="s">
        <v>55</v>
      </c>
      <c r="D22" s="86" t="s">
        <v>56</v>
      </c>
      <c r="E22" s="82">
        <v>0</v>
      </c>
      <c r="F22" s="89">
        <v>1</v>
      </c>
      <c r="G22" s="89">
        <v>1</v>
      </c>
      <c r="H22" s="120">
        <v>1</v>
      </c>
      <c r="I22" s="120"/>
      <c r="J22" s="88" t="s">
        <v>54</v>
      </c>
      <c r="K22" s="88" t="s">
        <v>165</v>
      </c>
      <c r="L22" s="198"/>
      <c r="M22" s="198"/>
      <c r="N22" s="212">
        <v>15000000</v>
      </c>
      <c r="O22" s="198"/>
      <c r="P22" s="198">
        <v>2416999</v>
      </c>
      <c r="Q22" s="198"/>
      <c r="R22" s="198"/>
      <c r="S22" s="198"/>
      <c r="T22" s="212">
        <v>2201000</v>
      </c>
      <c r="U22" s="198"/>
      <c r="V22" s="198"/>
      <c r="W22" s="198"/>
      <c r="X22" s="214">
        <f t="shared" si="3"/>
        <v>19617999</v>
      </c>
      <c r="Y22" s="49"/>
      <c r="Z22" s="16"/>
      <c r="AA22" s="17"/>
    </row>
    <row r="23" spans="1:27" ht="93.75" customHeight="1" x14ac:dyDescent="0.3">
      <c r="A23" s="117"/>
      <c r="B23" s="201">
        <v>110</v>
      </c>
      <c r="C23" s="81" t="s">
        <v>58</v>
      </c>
      <c r="D23" s="86" t="s">
        <v>59</v>
      </c>
      <c r="E23" s="93">
        <v>1</v>
      </c>
      <c r="F23" s="92">
        <v>1</v>
      </c>
      <c r="G23" s="91">
        <v>0</v>
      </c>
      <c r="H23" s="90">
        <v>1</v>
      </c>
      <c r="I23" s="90"/>
      <c r="J23" s="81" t="s">
        <v>57</v>
      </c>
      <c r="K23" s="81" t="s">
        <v>166</v>
      </c>
      <c r="L23" s="35"/>
      <c r="M23" s="35"/>
      <c r="N23" s="215">
        <v>15000000</v>
      </c>
      <c r="O23" s="35"/>
      <c r="P23" s="35"/>
      <c r="Q23" s="35"/>
      <c r="R23" s="35"/>
      <c r="S23" s="52"/>
      <c r="T23" s="216">
        <v>3000000</v>
      </c>
      <c r="U23" s="52"/>
      <c r="V23" s="52"/>
      <c r="W23" s="52"/>
      <c r="X23" s="214">
        <f t="shared" si="3"/>
        <v>18000000</v>
      </c>
      <c r="Y23" s="49"/>
      <c r="Z23" s="16"/>
      <c r="AA23" s="17"/>
    </row>
    <row r="24" spans="1:27" ht="75" customHeight="1" x14ac:dyDescent="0.3">
      <c r="A24" s="117"/>
      <c r="B24" s="201">
        <v>111</v>
      </c>
      <c r="C24" s="86" t="s">
        <v>61</v>
      </c>
      <c r="D24" s="86" t="s">
        <v>53</v>
      </c>
      <c r="E24" s="93">
        <v>4</v>
      </c>
      <c r="F24" s="91">
        <v>4</v>
      </c>
      <c r="G24" s="91">
        <v>4</v>
      </c>
      <c r="H24" s="90">
        <v>4</v>
      </c>
      <c r="I24" s="90"/>
      <c r="J24" s="81" t="s">
        <v>60</v>
      </c>
      <c r="K24" s="81" t="s">
        <v>168</v>
      </c>
      <c r="L24" s="35"/>
      <c r="M24" s="35"/>
      <c r="N24" s="215">
        <v>15000000</v>
      </c>
      <c r="O24" s="109"/>
      <c r="P24" s="110"/>
      <c r="Q24" s="110"/>
      <c r="R24" s="35"/>
      <c r="S24" s="52"/>
      <c r="T24" s="217">
        <v>53488770</v>
      </c>
      <c r="U24" s="52"/>
      <c r="V24" s="52"/>
      <c r="W24" s="52"/>
      <c r="X24" s="214">
        <f t="shared" si="3"/>
        <v>68488770</v>
      </c>
      <c r="Y24" s="49"/>
      <c r="Z24" s="16"/>
      <c r="AA24" s="17"/>
    </row>
    <row r="25" spans="1:27" ht="90" x14ac:dyDescent="0.3">
      <c r="A25" s="117"/>
      <c r="B25" s="202">
        <v>112</v>
      </c>
      <c r="C25" s="86" t="s">
        <v>62</v>
      </c>
      <c r="D25" s="86" t="s">
        <v>63</v>
      </c>
      <c r="E25" s="87">
        <v>4</v>
      </c>
      <c r="F25" s="91">
        <v>4</v>
      </c>
      <c r="G25" s="91">
        <v>4</v>
      </c>
      <c r="H25" s="90">
        <v>4</v>
      </c>
      <c r="I25" s="90"/>
      <c r="J25" s="81" t="s">
        <v>176</v>
      </c>
      <c r="K25" s="84" t="s">
        <v>171</v>
      </c>
      <c r="L25" s="35"/>
      <c r="M25" s="35"/>
      <c r="N25" s="215">
        <v>15000000</v>
      </c>
      <c r="O25" s="35"/>
      <c r="P25" s="35"/>
      <c r="Q25" s="35"/>
      <c r="R25" s="35"/>
      <c r="S25" s="52"/>
      <c r="T25" s="216">
        <v>2000000</v>
      </c>
      <c r="U25" s="52"/>
      <c r="V25" s="52"/>
      <c r="W25" s="52"/>
      <c r="X25" s="214">
        <f t="shared" si="3"/>
        <v>17000000</v>
      </c>
      <c r="Y25" s="49"/>
      <c r="Z25" s="16"/>
      <c r="AA25" s="17"/>
    </row>
    <row r="26" spans="1:27" ht="90" x14ac:dyDescent="0.3">
      <c r="A26" s="117"/>
      <c r="B26" s="202">
        <v>113</v>
      </c>
      <c r="C26" s="81" t="s">
        <v>64</v>
      </c>
      <c r="D26" s="86" t="s">
        <v>65</v>
      </c>
      <c r="E26" s="87">
        <v>5</v>
      </c>
      <c r="F26" s="91">
        <v>5</v>
      </c>
      <c r="G26" s="91">
        <v>5</v>
      </c>
      <c r="H26" s="90">
        <v>5</v>
      </c>
      <c r="I26" s="90"/>
      <c r="J26" s="81" t="s">
        <v>175</v>
      </c>
      <c r="K26" s="84" t="s">
        <v>169</v>
      </c>
      <c r="L26" s="35"/>
      <c r="M26" s="35"/>
      <c r="N26" s="215">
        <v>20000000</v>
      </c>
      <c r="O26" s="35"/>
      <c r="P26" s="215">
        <v>14540000</v>
      </c>
      <c r="Q26" s="215"/>
      <c r="R26" s="35"/>
      <c r="S26" s="52"/>
      <c r="T26" s="216">
        <v>2000000</v>
      </c>
      <c r="U26" s="52"/>
      <c r="V26" s="52"/>
      <c r="W26" s="52"/>
      <c r="X26" s="214">
        <f t="shared" si="3"/>
        <v>36540000</v>
      </c>
      <c r="Y26" s="49"/>
      <c r="Z26" s="16"/>
      <c r="AA26" s="17"/>
    </row>
    <row r="27" spans="1:27" ht="90" x14ac:dyDescent="0.3">
      <c r="A27" s="117"/>
      <c r="B27" s="202">
        <v>114</v>
      </c>
      <c r="C27" s="81" t="s">
        <v>66</v>
      </c>
      <c r="D27" s="86" t="s">
        <v>63</v>
      </c>
      <c r="E27" s="87">
        <v>4</v>
      </c>
      <c r="F27" s="91">
        <v>4</v>
      </c>
      <c r="G27" s="91">
        <v>4</v>
      </c>
      <c r="H27" s="90">
        <v>4</v>
      </c>
      <c r="I27" s="90"/>
      <c r="J27" s="81" t="s">
        <v>174</v>
      </c>
      <c r="K27" s="84" t="s">
        <v>170</v>
      </c>
      <c r="L27" s="35"/>
      <c r="M27" s="35"/>
      <c r="N27" s="215">
        <v>15000000</v>
      </c>
      <c r="O27" s="35"/>
      <c r="P27" s="215">
        <v>21324163</v>
      </c>
      <c r="Q27" s="215"/>
      <c r="R27" s="35"/>
      <c r="S27" s="52"/>
      <c r="T27" s="216">
        <v>2000000</v>
      </c>
      <c r="U27" s="52"/>
      <c r="V27" s="52"/>
      <c r="W27" s="52"/>
      <c r="X27" s="214">
        <f t="shared" si="3"/>
        <v>38324163</v>
      </c>
      <c r="Y27" s="49"/>
      <c r="Z27" s="16"/>
      <c r="AA27" s="17"/>
    </row>
    <row r="28" spans="1:27" ht="132" customHeight="1" x14ac:dyDescent="0.3">
      <c r="A28" s="117"/>
      <c r="B28" s="202">
        <v>115</v>
      </c>
      <c r="C28" s="81" t="s">
        <v>67</v>
      </c>
      <c r="D28" s="86" t="s">
        <v>68</v>
      </c>
      <c r="E28" s="87">
        <v>4</v>
      </c>
      <c r="F28" s="91">
        <v>4</v>
      </c>
      <c r="G28" s="91">
        <v>4</v>
      </c>
      <c r="H28" s="90">
        <v>4</v>
      </c>
      <c r="I28" s="90"/>
      <c r="J28" s="81" t="s">
        <v>172</v>
      </c>
      <c r="K28" s="84" t="s">
        <v>173</v>
      </c>
      <c r="L28" s="35"/>
      <c r="M28" s="35"/>
      <c r="N28" s="218">
        <v>20000000</v>
      </c>
      <c r="O28" s="35"/>
      <c r="P28" s="215">
        <v>230000</v>
      </c>
      <c r="Q28" s="35"/>
      <c r="R28" s="35"/>
      <c r="S28" s="52"/>
      <c r="T28" s="217">
        <v>2000000</v>
      </c>
      <c r="U28" s="52"/>
      <c r="V28" s="52"/>
      <c r="W28" s="52"/>
      <c r="X28" s="214">
        <f t="shared" si="3"/>
        <v>22230000</v>
      </c>
      <c r="Y28" s="49"/>
      <c r="Z28" s="16"/>
      <c r="AA28" s="17"/>
    </row>
    <row r="29" spans="1:27" ht="105.75" customHeight="1" x14ac:dyDescent="0.3">
      <c r="A29" s="117"/>
      <c r="B29" s="201">
        <v>116</v>
      </c>
      <c r="C29" s="86" t="s">
        <v>69</v>
      </c>
      <c r="D29" s="86" t="s">
        <v>65</v>
      </c>
      <c r="E29" s="87">
        <v>4</v>
      </c>
      <c r="F29" s="91">
        <v>4</v>
      </c>
      <c r="G29" s="91">
        <v>4</v>
      </c>
      <c r="H29" s="90">
        <v>4</v>
      </c>
      <c r="I29" s="90"/>
      <c r="J29" s="81" t="s">
        <v>149</v>
      </c>
      <c r="K29" s="84" t="s">
        <v>177</v>
      </c>
      <c r="L29" s="35"/>
      <c r="M29" s="35"/>
      <c r="N29" s="215">
        <v>20000000</v>
      </c>
      <c r="O29" s="35"/>
      <c r="P29" s="215">
        <v>75975000</v>
      </c>
      <c r="Q29" s="35"/>
      <c r="R29" s="35"/>
      <c r="S29" s="52"/>
      <c r="T29" s="216">
        <v>2000000</v>
      </c>
      <c r="U29" s="52"/>
      <c r="V29" s="52"/>
      <c r="W29" s="52"/>
      <c r="X29" s="214">
        <f t="shared" si="3"/>
        <v>97975000</v>
      </c>
      <c r="Y29" s="49"/>
      <c r="Z29" s="16"/>
      <c r="AA29" s="17"/>
    </row>
    <row r="30" spans="1:27" ht="88.5" customHeight="1" x14ac:dyDescent="0.3">
      <c r="B30" s="201">
        <v>117</v>
      </c>
      <c r="C30" s="81" t="s">
        <v>71</v>
      </c>
      <c r="D30" s="86" t="s">
        <v>65</v>
      </c>
      <c r="E30" s="87">
        <v>8</v>
      </c>
      <c r="F30" s="91">
        <v>8</v>
      </c>
      <c r="G30" s="91">
        <v>8</v>
      </c>
      <c r="H30" s="90">
        <v>8</v>
      </c>
      <c r="I30" s="90"/>
      <c r="J30" s="81" t="s">
        <v>70</v>
      </c>
      <c r="K30" s="81" t="s">
        <v>178</v>
      </c>
      <c r="L30" s="35"/>
      <c r="M30" s="35"/>
      <c r="N30" s="218">
        <v>15000000</v>
      </c>
      <c r="O30" s="35"/>
      <c r="P30" s="215">
        <v>42726393</v>
      </c>
      <c r="Q30" s="35"/>
      <c r="R30" s="35"/>
      <c r="S30" s="52"/>
      <c r="T30" s="216">
        <v>2000000</v>
      </c>
      <c r="U30" s="52"/>
      <c r="V30" s="52"/>
      <c r="W30" s="52"/>
      <c r="X30" s="214">
        <f t="shared" si="3"/>
        <v>59726393</v>
      </c>
      <c r="Y30" s="49"/>
      <c r="Z30" s="16"/>
      <c r="AA30" s="17"/>
    </row>
    <row r="31" spans="1:27" ht="89.25" x14ac:dyDescent="0.3">
      <c r="B31" s="201">
        <v>118</v>
      </c>
      <c r="C31" s="81" t="s">
        <v>72</v>
      </c>
      <c r="D31" s="86" t="s">
        <v>73</v>
      </c>
      <c r="E31" s="87">
        <v>12</v>
      </c>
      <c r="F31" s="91">
        <v>12</v>
      </c>
      <c r="G31" s="91">
        <v>12</v>
      </c>
      <c r="H31" s="90">
        <v>12</v>
      </c>
      <c r="I31" s="90"/>
      <c r="J31" s="81" t="s">
        <v>179</v>
      </c>
      <c r="K31" s="84" t="s">
        <v>180</v>
      </c>
      <c r="L31" s="35"/>
      <c r="M31" s="35"/>
      <c r="N31" s="218">
        <v>20000000</v>
      </c>
      <c r="O31" s="35"/>
      <c r="P31" s="35"/>
      <c r="Q31" s="35"/>
      <c r="R31" s="35"/>
      <c r="S31" s="52"/>
      <c r="T31" s="217">
        <v>2000000</v>
      </c>
      <c r="U31" s="52"/>
      <c r="V31" s="52"/>
      <c r="W31" s="52"/>
      <c r="X31" s="214">
        <f t="shared" si="3"/>
        <v>22000000</v>
      </c>
      <c r="Y31" s="49"/>
      <c r="Z31" s="16"/>
      <c r="AA31" s="17"/>
    </row>
    <row r="32" spans="1:27" ht="93.75" customHeight="1" x14ac:dyDescent="0.3">
      <c r="B32" s="202">
        <v>119</v>
      </c>
      <c r="C32" s="81" t="s">
        <v>74</v>
      </c>
      <c r="D32" s="86" t="s">
        <v>75</v>
      </c>
      <c r="E32" s="87">
        <v>12</v>
      </c>
      <c r="F32" s="91">
        <v>30</v>
      </c>
      <c r="G32" s="91">
        <v>8</v>
      </c>
      <c r="H32" s="90">
        <v>9</v>
      </c>
      <c r="I32" s="90"/>
      <c r="J32" s="81" t="s">
        <v>182</v>
      </c>
      <c r="K32" s="84" t="s">
        <v>183</v>
      </c>
      <c r="L32" s="35"/>
      <c r="M32" s="35"/>
      <c r="N32" s="215">
        <v>15000000</v>
      </c>
      <c r="O32" s="35"/>
      <c r="P32" s="218">
        <v>6250726</v>
      </c>
      <c r="Q32" s="35"/>
      <c r="R32" s="35"/>
      <c r="S32" s="52"/>
      <c r="T32" s="216">
        <v>2000000</v>
      </c>
      <c r="U32" s="52"/>
      <c r="V32" s="52"/>
      <c r="W32" s="52"/>
      <c r="X32" s="214">
        <f t="shared" si="3"/>
        <v>23250726</v>
      </c>
      <c r="Y32" s="49"/>
      <c r="Z32" s="16"/>
      <c r="AA32" s="17"/>
    </row>
    <row r="33" spans="2:27" ht="84.75" customHeight="1" x14ac:dyDescent="0.3">
      <c r="B33" s="202">
        <v>120</v>
      </c>
      <c r="C33" s="86" t="s">
        <v>76</v>
      </c>
      <c r="D33" s="86" t="s">
        <v>77</v>
      </c>
      <c r="E33" s="87">
        <v>4</v>
      </c>
      <c r="F33" s="91">
        <v>4</v>
      </c>
      <c r="G33" s="91">
        <v>4</v>
      </c>
      <c r="H33" s="90">
        <v>4</v>
      </c>
      <c r="I33" s="90"/>
      <c r="J33" s="81" t="s">
        <v>181</v>
      </c>
      <c r="K33" s="84" t="s">
        <v>184</v>
      </c>
      <c r="L33" s="35"/>
      <c r="M33" s="35"/>
      <c r="N33" s="218">
        <v>15000000</v>
      </c>
      <c r="O33" s="35"/>
      <c r="P33" s="35"/>
      <c r="Q33" s="35"/>
      <c r="R33" s="35"/>
      <c r="S33" s="52"/>
      <c r="T33" s="217">
        <v>2000000</v>
      </c>
      <c r="U33" s="52"/>
      <c r="V33" s="52"/>
      <c r="W33" s="52"/>
      <c r="X33" s="214">
        <f t="shared" si="3"/>
        <v>17000000</v>
      </c>
      <c r="Y33" s="49"/>
      <c r="Z33" s="16"/>
      <c r="AA33" s="17"/>
    </row>
    <row r="34" spans="2:27" ht="25.15" customHeight="1" x14ac:dyDescent="0.25">
      <c r="C34" s="145" t="s">
        <v>41</v>
      </c>
      <c r="D34" s="145"/>
      <c r="E34" s="145"/>
      <c r="F34" s="145"/>
      <c r="G34" s="145"/>
      <c r="H34" s="145"/>
      <c r="I34" s="145"/>
      <c r="J34" s="145"/>
      <c r="K34" s="145"/>
      <c r="L34" s="133">
        <f>SUM(L39:L42)</f>
        <v>0</v>
      </c>
      <c r="M34" s="130">
        <v>0</v>
      </c>
      <c r="N34" s="133">
        <f t="shared" ref="N34:W34" si="4">SUM(N39:N42)</f>
        <v>0</v>
      </c>
      <c r="O34" s="130">
        <f t="shared" si="4"/>
        <v>0</v>
      </c>
      <c r="P34" s="133">
        <f t="shared" si="4"/>
        <v>0</v>
      </c>
      <c r="Q34" s="130">
        <f t="shared" si="4"/>
        <v>95516690</v>
      </c>
      <c r="R34" s="133">
        <f t="shared" si="4"/>
        <v>0</v>
      </c>
      <c r="S34" s="130">
        <f t="shared" si="4"/>
        <v>0</v>
      </c>
      <c r="T34" s="133">
        <f t="shared" si="4"/>
        <v>0</v>
      </c>
      <c r="U34" s="130">
        <f t="shared" si="4"/>
        <v>0</v>
      </c>
      <c r="V34" s="133">
        <f t="shared" si="4"/>
        <v>0</v>
      </c>
      <c r="W34" s="130">
        <f t="shared" si="4"/>
        <v>0</v>
      </c>
      <c r="X34" s="175">
        <f>+L34+N34+P34+R34+T34+V34</f>
        <v>0</v>
      </c>
      <c r="Y34" s="178">
        <f>+M34+O34+Q34+S34+U34+W34</f>
        <v>95516690</v>
      </c>
      <c r="Z34" s="181"/>
      <c r="AA34" s="172"/>
    </row>
    <row r="35" spans="2:27" ht="27.4" customHeight="1" x14ac:dyDescent="0.25">
      <c r="C35" s="145" t="s">
        <v>42</v>
      </c>
      <c r="D35" s="145"/>
      <c r="E35" s="145"/>
      <c r="F35" s="145"/>
      <c r="G35" s="145"/>
      <c r="H35" s="145"/>
      <c r="I35" s="145"/>
      <c r="J35" s="145"/>
      <c r="K35" s="145"/>
      <c r="L35" s="134"/>
      <c r="M35" s="131"/>
      <c r="N35" s="134"/>
      <c r="O35" s="131"/>
      <c r="P35" s="134"/>
      <c r="Q35" s="131"/>
      <c r="R35" s="134"/>
      <c r="S35" s="131"/>
      <c r="T35" s="134"/>
      <c r="U35" s="131"/>
      <c r="V35" s="134"/>
      <c r="W35" s="131"/>
      <c r="X35" s="176"/>
      <c r="Y35" s="179"/>
      <c r="Z35" s="182"/>
      <c r="AA35" s="173"/>
    </row>
    <row r="36" spans="2:27" ht="35.65" customHeight="1" x14ac:dyDescent="0.25">
      <c r="C36" s="145" t="s">
        <v>78</v>
      </c>
      <c r="D36" s="145"/>
      <c r="E36" s="145"/>
      <c r="F36" s="145"/>
      <c r="G36" s="145"/>
      <c r="H36" s="145"/>
      <c r="I36" s="145"/>
      <c r="J36" s="145"/>
      <c r="K36" s="145"/>
      <c r="L36" s="134"/>
      <c r="M36" s="131"/>
      <c r="N36" s="134"/>
      <c r="O36" s="131"/>
      <c r="P36" s="134"/>
      <c r="Q36" s="131"/>
      <c r="R36" s="134"/>
      <c r="S36" s="131"/>
      <c r="T36" s="134"/>
      <c r="U36" s="131"/>
      <c r="V36" s="134"/>
      <c r="W36" s="131"/>
      <c r="X36" s="176"/>
      <c r="Y36" s="179"/>
      <c r="Z36" s="182"/>
      <c r="AA36" s="173"/>
    </row>
    <row r="37" spans="2:27" ht="15.6" customHeight="1" x14ac:dyDescent="0.25">
      <c r="C37" s="136" t="s">
        <v>1</v>
      </c>
      <c r="D37" s="136" t="s">
        <v>2</v>
      </c>
      <c r="E37" s="124" t="s">
        <v>3</v>
      </c>
      <c r="F37" s="124" t="s">
        <v>4</v>
      </c>
      <c r="G37" s="146" t="str">
        <f>G18</f>
        <v>EJECUCUION DE LA META AÑO 2024</v>
      </c>
      <c r="H37" s="124" t="str">
        <f>H18</f>
        <v>PROGRAMACION FÍSICA DE LA META AÑO 2025</v>
      </c>
      <c r="I37" s="121"/>
      <c r="J37" s="60"/>
      <c r="K37" s="148" t="s">
        <v>0</v>
      </c>
      <c r="L37" s="134"/>
      <c r="M37" s="131"/>
      <c r="N37" s="134"/>
      <c r="O37" s="131"/>
      <c r="P37" s="134"/>
      <c r="Q37" s="131"/>
      <c r="R37" s="134"/>
      <c r="S37" s="131"/>
      <c r="T37" s="134"/>
      <c r="U37" s="131"/>
      <c r="V37" s="134"/>
      <c r="W37" s="131"/>
      <c r="X37" s="176"/>
      <c r="Y37" s="179"/>
      <c r="Z37" s="182"/>
      <c r="AA37" s="173"/>
    </row>
    <row r="38" spans="2:27" ht="103.9" customHeight="1" x14ac:dyDescent="0.25">
      <c r="C38" s="137"/>
      <c r="D38" s="137"/>
      <c r="E38" s="125"/>
      <c r="F38" s="125"/>
      <c r="G38" s="147"/>
      <c r="H38" s="125"/>
      <c r="I38" s="122"/>
      <c r="J38" s="61" t="s">
        <v>13</v>
      </c>
      <c r="K38" s="149"/>
      <c r="L38" s="135"/>
      <c r="M38" s="132"/>
      <c r="N38" s="135"/>
      <c r="O38" s="132"/>
      <c r="P38" s="135"/>
      <c r="Q38" s="132"/>
      <c r="R38" s="135"/>
      <c r="S38" s="132"/>
      <c r="T38" s="135"/>
      <c r="U38" s="132"/>
      <c r="V38" s="135"/>
      <c r="W38" s="132"/>
      <c r="X38" s="177"/>
      <c r="Y38" s="180"/>
      <c r="Z38" s="183"/>
      <c r="AA38" s="174"/>
    </row>
    <row r="39" spans="2:27" ht="45" x14ac:dyDescent="0.3">
      <c r="C39" s="81" t="s">
        <v>79</v>
      </c>
      <c r="D39" s="81" t="s">
        <v>80</v>
      </c>
      <c r="E39" s="95">
        <v>0.5</v>
      </c>
      <c r="F39" s="95">
        <v>0.5</v>
      </c>
      <c r="G39" s="95">
        <v>0.1</v>
      </c>
      <c r="H39" s="209">
        <v>0.1</v>
      </c>
      <c r="I39" s="97"/>
      <c r="J39" s="94" t="s">
        <v>185</v>
      </c>
      <c r="K39" s="94" t="s">
        <v>186</v>
      </c>
      <c r="L39" s="62"/>
      <c r="M39" s="62"/>
      <c r="N39" s="62"/>
      <c r="O39" s="62"/>
      <c r="P39" s="62"/>
      <c r="Q39" s="62">
        <v>16690</v>
      </c>
      <c r="R39" s="63"/>
      <c r="S39" s="63"/>
      <c r="T39" s="63"/>
      <c r="U39" s="63"/>
      <c r="V39" s="63"/>
      <c r="W39" s="63"/>
      <c r="X39" s="63"/>
      <c r="Y39" s="64"/>
      <c r="Z39" s="65"/>
      <c r="AA39" s="66"/>
    </row>
    <row r="40" spans="2:27" ht="61.15" customHeight="1" x14ac:dyDescent="0.3">
      <c r="C40" s="81" t="s">
        <v>82</v>
      </c>
      <c r="D40" s="81" t="s">
        <v>83</v>
      </c>
      <c r="E40" s="96">
        <v>5</v>
      </c>
      <c r="F40" s="96">
        <v>5</v>
      </c>
      <c r="G40" s="96">
        <v>1</v>
      </c>
      <c r="H40" s="97">
        <v>1</v>
      </c>
      <c r="I40" s="97"/>
      <c r="J40" s="84" t="s">
        <v>81</v>
      </c>
      <c r="K40" s="84" t="s">
        <v>187</v>
      </c>
      <c r="L40" s="62"/>
      <c r="M40" s="62"/>
      <c r="N40" s="62"/>
      <c r="O40" s="62"/>
      <c r="P40" s="62"/>
      <c r="Q40" s="62"/>
      <c r="R40" s="63"/>
      <c r="S40" s="63"/>
      <c r="T40" s="63"/>
      <c r="U40" s="63"/>
      <c r="V40" s="63"/>
      <c r="W40" s="63"/>
      <c r="X40" s="63"/>
      <c r="Y40" s="64"/>
      <c r="Z40" s="65"/>
      <c r="AA40" s="67"/>
    </row>
    <row r="41" spans="2:27" ht="76.900000000000006" customHeight="1" x14ac:dyDescent="0.3">
      <c r="C41" s="81" t="s">
        <v>85</v>
      </c>
      <c r="D41" s="81" t="s">
        <v>86</v>
      </c>
      <c r="E41" s="96">
        <v>28</v>
      </c>
      <c r="F41" s="85">
        <v>28</v>
      </c>
      <c r="G41" s="98">
        <v>7</v>
      </c>
      <c r="H41" s="97">
        <v>7</v>
      </c>
      <c r="I41" s="97"/>
      <c r="J41" s="84" t="s">
        <v>84</v>
      </c>
      <c r="K41" s="84" t="s">
        <v>188</v>
      </c>
      <c r="L41" s="62"/>
      <c r="M41" s="62"/>
      <c r="N41" s="62"/>
      <c r="O41" s="62"/>
      <c r="P41" s="62"/>
      <c r="Q41" s="62"/>
      <c r="R41" s="63"/>
      <c r="S41" s="63"/>
      <c r="T41" s="63"/>
      <c r="U41" s="63"/>
      <c r="V41" s="63"/>
      <c r="W41" s="63"/>
      <c r="X41" s="63"/>
      <c r="Y41" s="64"/>
      <c r="Z41" s="65"/>
      <c r="AA41" s="67"/>
    </row>
    <row r="42" spans="2:27" ht="73.5" customHeight="1" x14ac:dyDescent="0.3">
      <c r="C42" s="81" t="s">
        <v>88</v>
      </c>
      <c r="D42" s="81" t="s">
        <v>89</v>
      </c>
      <c r="E42" s="96">
        <v>4</v>
      </c>
      <c r="F42" s="96">
        <v>4</v>
      </c>
      <c r="G42" s="96">
        <v>1</v>
      </c>
      <c r="H42" s="97">
        <v>1</v>
      </c>
      <c r="I42" s="97"/>
      <c r="J42" s="84" t="s">
        <v>87</v>
      </c>
      <c r="K42" s="84" t="s">
        <v>189</v>
      </c>
      <c r="L42" s="68"/>
      <c r="M42" s="68"/>
      <c r="N42" s="68"/>
      <c r="O42" s="68"/>
      <c r="P42" s="68"/>
      <c r="Q42" s="68">
        <v>95500000</v>
      </c>
      <c r="R42" s="69"/>
      <c r="S42" s="69"/>
      <c r="T42" s="69"/>
      <c r="U42" s="69"/>
      <c r="V42" s="69"/>
      <c r="W42" s="69"/>
      <c r="X42" s="69"/>
      <c r="Y42" s="70"/>
      <c r="Z42" s="65"/>
      <c r="AA42" s="71"/>
    </row>
    <row r="43" spans="2:27" ht="28.15" customHeight="1" x14ac:dyDescent="0.25">
      <c r="C43" s="141" t="s">
        <v>97</v>
      </c>
      <c r="D43" s="141"/>
      <c r="E43" s="141"/>
      <c r="F43" s="141"/>
      <c r="G43" s="141"/>
      <c r="H43" s="141"/>
      <c r="I43" s="141"/>
      <c r="J43" s="141"/>
      <c r="K43" s="141"/>
      <c r="L43" s="133">
        <f t="shared" ref="L43:W43" si="5">SUM(L49:L52)</f>
        <v>0</v>
      </c>
      <c r="M43" s="130">
        <f t="shared" si="5"/>
        <v>0</v>
      </c>
      <c r="N43" s="133">
        <f t="shared" si="5"/>
        <v>0</v>
      </c>
      <c r="O43" s="130">
        <f t="shared" si="5"/>
        <v>20306666.670000002</v>
      </c>
      <c r="P43" s="133">
        <f t="shared" si="5"/>
        <v>0</v>
      </c>
      <c r="Q43" s="130">
        <f t="shared" si="5"/>
        <v>0</v>
      </c>
      <c r="R43" s="133">
        <f t="shared" si="5"/>
        <v>0</v>
      </c>
      <c r="S43" s="130">
        <f t="shared" si="5"/>
        <v>0</v>
      </c>
      <c r="T43" s="133">
        <f t="shared" si="5"/>
        <v>0</v>
      </c>
      <c r="U43" s="130">
        <f t="shared" si="5"/>
        <v>0</v>
      </c>
      <c r="V43" s="133">
        <f t="shared" si="5"/>
        <v>0</v>
      </c>
      <c r="W43" s="130">
        <f t="shared" si="5"/>
        <v>0</v>
      </c>
      <c r="X43" s="175">
        <f>+L43+N43+P43+R43+T43+V43</f>
        <v>0</v>
      </c>
      <c r="Y43" s="178">
        <f>+M43+O43+Q43+S43+U43+W43</f>
        <v>20306666.670000002</v>
      </c>
      <c r="Z43" s="184"/>
      <c r="AA43" s="172"/>
    </row>
    <row r="44" spans="2:27" ht="28.15" customHeight="1" x14ac:dyDescent="0.25">
      <c r="C44" s="141" t="s">
        <v>96</v>
      </c>
      <c r="D44" s="141"/>
      <c r="E44" s="141"/>
      <c r="F44" s="141"/>
      <c r="G44" s="141"/>
      <c r="H44" s="141"/>
      <c r="I44" s="141"/>
      <c r="J44" s="141"/>
      <c r="K44" s="141"/>
      <c r="L44" s="134"/>
      <c r="M44" s="131"/>
      <c r="N44" s="134"/>
      <c r="O44" s="131"/>
      <c r="P44" s="134"/>
      <c r="Q44" s="131"/>
      <c r="R44" s="134"/>
      <c r="S44" s="131"/>
      <c r="T44" s="134"/>
      <c r="U44" s="131"/>
      <c r="V44" s="134"/>
      <c r="W44" s="131"/>
      <c r="X44" s="176"/>
      <c r="Y44" s="179"/>
      <c r="Z44" s="182"/>
      <c r="AA44" s="173"/>
    </row>
    <row r="45" spans="2:27" ht="28.9" customHeight="1" x14ac:dyDescent="0.25">
      <c r="C45" s="141" t="s">
        <v>95</v>
      </c>
      <c r="D45" s="141"/>
      <c r="E45" s="141"/>
      <c r="F45" s="141"/>
      <c r="G45" s="141"/>
      <c r="H45" s="141"/>
      <c r="I45" s="141"/>
      <c r="J45" s="141"/>
      <c r="K45" s="141"/>
      <c r="L45" s="134"/>
      <c r="M45" s="131"/>
      <c r="N45" s="134"/>
      <c r="O45" s="131"/>
      <c r="P45" s="134"/>
      <c r="Q45" s="131"/>
      <c r="R45" s="134"/>
      <c r="S45" s="131"/>
      <c r="T45" s="134"/>
      <c r="U45" s="131"/>
      <c r="V45" s="134"/>
      <c r="W45" s="131"/>
      <c r="X45" s="176"/>
      <c r="Y45" s="179"/>
      <c r="Z45" s="182"/>
      <c r="AA45" s="173"/>
    </row>
    <row r="46" spans="2:27" ht="15.75" x14ac:dyDescent="0.25">
      <c r="C46" s="136" t="s">
        <v>1</v>
      </c>
      <c r="D46" s="136" t="s">
        <v>2</v>
      </c>
      <c r="E46" s="124" t="s">
        <v>3</v>
      </c>
      <c r="F46" s="124" t="s">
        <v>4</v>
      </c>
      <c r="G46" s="146" t="str">
        <f>G37</f>
        <v>EJECUCUION DE LA META AÑO 2024</v>
      </c>
      <c r="H46" s="124" t="str">
        <f>H37</f>
        <v>PROGRAMACION FÍSICA DE LA META AÑO 2025</v>
      </c>
      <c r="I46" s="121"/>
      <c r="J46" s="60"/>
      <c r="K46" s="148" t="s">
        <v>0</v>
      </c>
      <c r="L46" s="134"/>
      <c r="M46" s="131"/>
      <c r="N46" s="134"/>
      <c r="O46" s="131"/>
      <c r="P46" s="134"/>
      <c r="Q46" s="131"/>
      <c r="R46" s="134"/>
      <c r="S46" s="131"/>
      <c r="T46" s="134"/>
      <c r="U46" s="131"/>
      <c r="V46" s="134"/>
      <c r="W46" s="131"/>
      <c r="X46" s="176"/>
      <c r="Y46" s="179"/>
      <c r="Z46" s="182"/>
      <c r="AA46" s="173"/>
    </row>
    <row r="47" spans="2:27" ht="111.6" customHeight="1" x14ac:dyDescent="0.25">
      <c r="C47" s="137"/>
      <c r="D47" s="137"/>
      <c r="E47" s="125"/>
      <c r="F47" s="125"/>
      <c r="G47" s="147"/>
      <c r="H47" s="125"/>
      <c r="I47" s="122"/>
      <c r="J47" s="61" t="s">
        <v>13</v>
      </c>
      <c r="K47" s="149"/>
      <c r="L47" s="135"/>
      <c r="M47" s="132"/>
      <c r="N47" s="135"/>
      <c r="O47" s="132"/>
      <c r="P47" s="135"/>
      <c r="Q47" s="132"/>
      <c r="R47" s="135"/>
      <c r="S47" s="132"/>
      <c r="T47" s="135"/>
      <c r="U47" s="132"/>
      <c r="V47" s="135"/>
      <c r="W47" s="132"/>
      <c r="X47" s="177"/>
      <c r="Y47" s="180"/>
      <c r="Z47" s="183"/>
      <c r="AA47" s="174"/>
    </row>
    <row r="48" spans="2:27" ht="61.15" customHeight="1" x14ac:dyDescent="0.25">
      <c r="C48" s="81" t="s">
        <v>91</v>
      </c>
      <c r="D48" s="81" t="s">
        <v>80</v>
      </c>
      <c r="E48" s="95">
        <v>0.2</v>
      </c>
      <c r="F48" s="95">
        <v>0.6</v>
      </c>
      <c r="G48" s="95">
        <v>0.1</v>
      </c>
      <c r="H48" s="209">
        <v>0.1</v>
      </c>
      <c r="I48" s="97"/>
      <c r="J48" s="94" t="s">
        <v>90</v>
      </c>
      <c r="K48" s="94" t="s">
        <v>186</v>
      </c>
      <c r="L48" s="54"/>
      <c r="M48" s="55"/>
      <c r="N48" s="55"/>
      <c r="O48" s="55"/>
      <c r="P48" s="55"/>
      <c r="Q48" s="56"/>
      <c r="R48" s="57"/>
      <c r="S48" s="57"/>
      <c r="T48" s="57"/>
      <c r="U48" s="57"/>
      <c r="V48" s="57"/>
      <c r="W48" s="57"/>
      <c r="X48" s="57"/>
      <c r="Y48" s="45"/>
      <c r="Z48" s="20"/>
      <c r="AA48" s="20"/>
    </row>
    <row r="49" spans="3:27" ht="71.25" customHeight="1" x14ac:dyDescent="0.35">
      <c r="C49" s="81" t="s">
        <v>92</v>
      </c>
      <c r="D49" s="81" t="s">
        <v>80</v>
      </c>
      <c r="E49" s="95">
        <v>0.4</v>
      </c>
      <c r="F49" s="95">
        <v>0.8</v>
      </c>
      <c r="G49" s="95">
        <v>0.1</v>
      </c>
      <c r="H49" s="209">
        <v>0.1</v>
      </c>
      <c r="I49" s="97"/>
      <c r="J49" s="94" t="s">
        <v>190</v>
      </c>
      <c r="K49" s="94" t="s">
        <v>194</v>
      </c>
      <c r="L49" s="19"/>
      <c r="M49" s="19"/>
      <c r="N49" s="19"/>
      <c r="O49" s="112">
        <v>106666.67</v>
      </c>
      <c r="P49" s="19"/>
      <c r="Q49" s="19"/>
      <c r="R49" s="51"/>
      <c r="S49" s="51"/>
      <c r="T49" s="51"/>
      <c r="U49" s="51"/>
      <c r="V49" s="51"/>
      <c r="W49" s="51"/>
      <c r="X49" s="51"/>
      <c r="Y49" s="43"/>
      <c r="Z49" s="24"/>
      <c r="AA49" s="24"/>
    </row>
    <row r="50" spans="3:27" ht="77.25" customHeight="1" x14ac:dyDescent="0.3">
      <c r="C50" s="81" t="s">
        <v>99</v>
      </c>
      <c r="D50" s="81" t="s">
        <v>80</v>
      </c>
      <c r="E50" s="100">
        <v>0.8</v>
      </c>
      <c r="F50" s="100">
        <v>1</v>
      </c>
      <c r="G50" s="100">
        <v>0.1</v>
      </c>
      <c r="H50" s="118">
        <v>0.1</v>
      </c>
      <c r="I50" s="108"/>
      <c r="J50" s="94" t="s">
        <v>98</v>
      </c>
      <c r="K50" s="94" t="s">
        <v>191</v>
      </c>
      <c r="L50" s="19"/>
      <c r="M50" s="19"/>
      <c r="N50" s="19"/>
      <c r="O50" s="19">
        <v>5000000</v>
      </c>
      <c r="P50" s="19"/>
      <c r="Q50" s="19"/>
      <c r="R50" s="51"/>
      <c r="S50" s="51"/>
      <c r="T50" s="51"/>
      <c r="U50" s="51"/>
      <c r="V50" s="51"/>
      <c r="W50" s="51"/>
      <c r="X50" s="51"/>
      <c r="Y50" s="43"/>
      <c r="Z50" s="24"/>
      <c r="AA50" s="24"/>
    </row>
    <row r="51" spans="3:27" ht="45" x14ac:dyDescent="0.3">
      <c r="C51" s="81" t="s">
        <v>101</v>
      </c>
      <c r="D51" s="81" t="s">
        <v>102</v>
      </c>
      <c r="E51" s="85">
        <v>1</v>
      </c>
      <c r="F51" s="85">
        <v>1</v>
      </c>
      <c r="G51" s="85" t="s">
        <v>163</v>
      </c>
      <c r="H51" s="210" t="s">
        <v>163</v>
      </c>
      <c r="I51" s="108"/>
      <c r="J51" s="99" t="s">
        <v>100</v>
      </c>
      <c r="K51" s="99" t="s">
        <v>195</v>
      </c>
      <c r="L51" s="19"/>
      <c r="M51" s="19"/>
      <c r="N51" s="19"/>
      <c r="O51" s="19">
        <v>13000000</v>
      </c>
      <c r="P51" s="19"/>
      <c r="Q51" s="19"/>
      <c r="R51" s="51"/>
      <c r="S51" s="51"/>
      <c r="T51" s="51"/>
      <c r="U51" s="51"/>
      <c r="V51" s="51"/>
      <c r="W51" s="51"/>
      <c r="X51" s="51"/>
      <c r="Y51" s="43"/>
      <c r="Z51" s="25"/>
      <c r="AA51" s="24"/>
    </row>
    <row r="52" spans="3:27" ht="45" customHeight="1" x14ac:dyDescent="0.3">
      <c r="C52" s="81" t="s">
        <v>104</v>
      </c>
      <c r="D52" s="81" t="s">
        <v>105</v>
      </c>
      <c r="E52" s="100">
        <v>1</v>
      </c>
      <c r="F52" s="100">
        <v>1</v>
      </c>
      <c r="G52" s="100">
        <v>1</v>
      </c>
      <c r="H52" s="118">
        <v>1</v>
      </c>
      <c r="I52" s="108"/>
      <c r="J52" s="80" t="s">
        <v>103</v>
      </c>
      <c r="K52" s="80" t="s">
        <v>192</v>
      </c>
      <c r="L52" s="19"/>
      <c r="M52" s="19"/>
      <c r="N52" s="19"/>
      <c r="O52" s="19">
        <v>2200000</v>
      </c>
      <c r="P52" s="19"/>
      <c r="Q52" s="19"/>
      <c r="R52" s="51"/>
      <c r="S52" s="51"/>
      <c r="T52" s="51"/>
      <c r="U52" s="51"/>
      <c r="V52" s="51"/>
      <c r="W52" s="51"/>
      <c r="X52" s="51"/>
      <c r="Y52" s="43"/>
      <c r="Z52" s="24"/>
      <c r="AA52" s="24"/>
    </row>
    <row r="53" spans="3:27" ht="35.65" customHeight="1" x14ac:dyDescent="0.25">
      <c r="C53" s="141" t="s">
        <v>106</v>
      </c>
      <c r="D53" s="141"/>
      <c r="E53" s="141"/>
      <c r="F53" s="141"/>
      <c r="G53" s="141"/>
      <c r="H53" s="141"/>
      <c r="I53" s="141"/>
      <c r="J53" s="141"/>
      <c r="K53" s="141"/>
      <c r="L53" s="133">
        <f t="shared" ref="L53:W53" si="6">SUM(L58:L63)</f>
        <v>0</v>
      </c>
      <c r="M53" s="138">
        <f t="shared" si="6"/>
        <v>0</v>
      </c>
      <c r="N53" s="133">
        <f t="shared" si="6"/>
        <v>0</v>
      </c>
      <c r="O53" s="138">
        <f t="shared" si="6"/>
        <v>21400000</v>
      </c>
      <c r="P53" s="133">
        <f t="shared" si="6"/>
        <v>0</v>
      </c>
      <c r="Q53" s="138">
        <f t="shared" si="6"/>
        <v>6600000</v>
      </c>
      <c r="R53" s="133">
        <f t="shared" si="6"/>
        <v>0</v>
      </c>
      <c r="S53" s="138">
        <f t="shared" si="6"/>
        <v>0</v>
      </c>
      <c r="T53" s="133">
        <f t="shared" si="6"/>
        <v>0</v>
      </c>
      <c r="U53" s="138">
        <f t="shared" si="6"/>
        <v>0</v>
      </c>
      <c r="V53" s="133">
        <f t="shared" si="6"/>
        <v>0</v>
      </c>
      <c r="W53" s="138">
        <f t="shared" si="6"/>
        <v>0</v>
      </c>
      <c r="X53" s="175">
        <f>+L53+N53+P53+R53+T53+V53</f>
        <v>0</v>
      </c>
      <c r="Y53" s="178">
        <f>+M53+O53+Q53+S53+U53+W53</f>
        <v>28000000</v>
      </c>
      <c r="Z53" s="181"/>
      <c r="AA53" s="172"/>
    </row>
    <row r="54" spans="3:27" ht="37.9" customHeight="1" x14ac:dyDescent="0.25">
      <c r="C54" s="141" t="s">
        <v>107</v>
      </c>
      <c r="D54" s="141"/>
      <c r="E54" s="141"/>
      <c r="F54" s="141"/>
      <c r="G54" s="141"/>
      <c r="H54" s="141"/>
      <c r="I54" s="141"/>
      <c r="J54" s="141"/>
      <c r="K54" s="141"/>
      <c r="L54" s="134"/>
      <c r="M54" s="139"/>
      <c r="N54" s="134"/>
      <c r="O54" s="139"/>
      <c r="P54" s="134"/>
      <c r="Q54" s="139"/>
      <c r="R54" s="134"/>
      <c r="S54" s="139"/>
      <c r="T54" s="134"/>
      <c r="U54" s="139"/>
      <c r="V54" s="134"/>
      <c r="W54" s="139"/>
      <c r="X54" s="176"/>
      <c r="Y54" s="179"/>
      <c r="Z54" s="182"/>
      <c r="AA54" s="173"/>
    </row>
    <row r="55" spans="3:27" ht="34.15" customHeight="1" x14ac:dyDescent="0.25">
      <c r="C55" s="142" t="s">
        <v>108</v>
      </c>
      <c r="D55" s="143"/>
      <c r="E55" s="143"/>
      <c r="F55" s="143"/>
      <c r="G55" s="143"/>
      <c r="H55" s="143"/>
      <c r="I55" s="143"/>
      <c r="J55" s="143"/>
      <c r="K55" s="144"/>
      <c r="L55" s="134"/>
      <c r="M55" s="139"/>
      <c r="N55" s="134"/>
      <c r="O55" s="139"/>
      <c r="P55" s="134"/>
      <c r="Q55" s="139"/>
      <c r="R55" s="134"/>
      <c r="S55" s="139"/>
      <c r="T55" s="134"/>
      <c r="U55" s="139"/>
      <c r="V55" s="134"/>
      <c r="W55" s="139"/>
      <c r="X55" s="176"/>
      <c r="Y55" s="179"/>
      <c r="Z55" s="182"/>
      <c r="AA55" s="173"/>
    </row>
    <row r="56" spans="3:27" ht="15.75" x14ac:dyDescent="0.25">
      <c r="C56" s="136" t="s">
        <v>1</v>
      </c>
      <c r="D56" s="136" t="s">
        <v>2</v>
      </c>
      <c r="E56" s="124" t="s">
        <v>3</v>
      </c>
      <c r="F56" s="124" t="s">
        <v>4</v>
      </c>
      <c r="G56" s="146" t="str">
        <f>G46</f>
        <v>EJECUCUION DE LA META AÑO 2024</v>
      </c>
      <c r="H56" s="124" t="str">
        <f>H46</f>
        <v>PROGRAMACION FÍSICA DE LA META AÑO 2025</v>
      </c>
      <c r="I56" s="121"/>
      <c r="J56" s="60"/>
      <c r="K56" s="148" t="s">
        <v>0</v>
      </c>
      <c r="L56" s="134"/>
      <c r="M56" s="139"/>
      <c r="N56" s="134"/>
      <c r="O56" s="139"/>
      <c r="P56" s="134"/>
      <c r="Q56" s="139"/>
      <c r="R56" s="134"/>
      <c r="S56" s="139"/>
      <c r="T56" s="134"/>
      <c r="U56" s="139"/>
      <c r="V56" s="134"/>
      <c r="W56" s="139"/>
      <c r="X56" s="176"/>
      <c r="Y56" s="179"/>
      <c r="Z56" s="182"/>
      <c r="AA56" s="173"/>
    </row>
    <row r="57" spans="3:27" ht="90" customHeight="1" x14ac:dyDescent="0.25">
      <c r="C57" s="137"/>
      <c r="D57" s="137"/>
      <c r="E57" s="125"/>
      <c r="F57" s="125"/>
      <c r="G57" s="147"/>
      <c r="H57" s="125"/>
      <c r="I57" s="122"/>
      <c r="J57" s="61" t="s">
        <v>13</v>
      </c>
      <c r="K57" s="149"/>
      <c r="L57" s="135"/>
      <c r="M57" s="140"/>
      <c r="N57" s="135"/>
      <c r="O57" s="140"/>
      <c r="P57" s="135"/>
      <c r="Q57" s="140"/>
      <c r="R57" s="135"/>
      <c r="S57" s="140"/>
      <c r="T57" s="135"/>
      <c r="U57" s="140"/>
      <c r="V57" s="135"/>
      <c r="W57" s="140"/>
      <c r="X57" s="177"/>
      <c r="Y57" s="180"/>
      <c r="Z57" s="183"/>
      <c r="AA57" s="174"/>
    </row>
    <row r="58" spans="3:27" ht="45.6" customHeight="1" x14ac:dyDescent="0.25">
      <c r="C58" s="81" t="s">
        <v>110</v>
      </c>
      <c r="D58" s="81" t="s">
        <v>111</v>
      </c>
      <c r="E58" s="28">
        <v>4</v>
      </c>
      <c r="F58" s="28">
        <v>1</v>
      </c>
      <c r="G58" s="28">
        <v>1</v>
      </c>
      <c r="H58" s="102">
        <v>1</v>
      </c>
      <c r="I58" s="102"/>
      <c r="J58" s="84" t="s">
        <v>109</v>
      </c>
      <c r="K58" s="84" t="s">
        <v>193</v>
      </c>
      <c r="L58" s="58"/>
      <c r="M58" s="58"/>
      <c r="N58" s="58"/>
      <c r="O58" s="58"/>
      <c r="P58" s="58"/>
      <c r="Q58" s="58"/>
      <c r="R58" s="58"/>
      <c r="S58" s="58"/>
      <c r="T58" s="58"/>
      <c r="U58" s="58"/>
      <c r="V58" s="58"/>
      <c r="W58" s="58"/>
      <c r="X58" s="58"/>
      <c r="Y58" s="46"/>
      <c r="Z58" s="30"/>
      <c r="AA58" s="31"/>
    </row>
    <row r="59" spans="3:27" ht="79.5" customHeight="1" x14ac:dyDescent="0.25">
      <c r="C59" s="81" t="s">
        <v>113</v>
      </c>
      <c r="D59" s="81" t="s">
        <v>80</v>
      </c>
      <c r="E59" s="101">
        <v>0.8</v>
      </c>
      <c r="F59" s="101">
        <v>1</v>
      </c>
      <c r="G59" s="101">
        <v>0.1</v>
      </c>
      <c r="H59" s="102">
        <v>0.1</v>
      </c>
      <c r="I59" s="102"/>
      <c r="J59" s="80" t="s">
        <v>112</v>
      </c>
      <c r="K59" s="80" t="s">
        <v>196</v>
      </c>
      <c r="L59" s="58"/>
      <c r="M59" s="58"/>
      <c r="N59" s="58"/>
      <c r="O59" s="58"/>
      <c r="P59" s="58"/>
      <c r="Q59" s="58">
        <v>3600000</v>
      </c>
      <c r="R59" s="58"/>
      <c r="S59" s="58"/>
      <c r="T59" s="58"/>
      <c r="U59" s="58"/>
      <c r="V59" s="58"/>
      <c r="W59" s="58"/>
      <c r="X59" s="58"/>
      <c r="Y59" s="46"/>
      <c r="Z59" s="30"/>
      <c r="AA59" s="31"/>
    </row>
    <row r="60" spans="3:27" ht="45" x14ac:dyDescent="0.25">
      <c r="C60" s="81" t="s">
        <v>115</v>
      </c>
      <c r="D60" s="81" t="s">
        <v>116</v>
      </c>
      <c r="E60" s="28">
        <v>1</v>
      </c>
      <c r="F60" s="28">
        <v>1</v>
      </c>
      <c r="G60" s="7" t="s">
        <v>163</v>
      </c>
      <c r="H60" s="102" t="s">
        <v>163</v>
      </c>
      <c r="I60" s="102"/>
      <c r="J60" s="84" t="s">
        <v>114</v>
      </c>
      <c r="K60" s="84" t="s">
        <v>195</v>
      </c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46"/>
      <c r="Z60" s="30"/>
      <c r="AA60" s="31"/>
    </row>
    <row r="61" spans="3:27" ht="60" x14ac:dyDescent="0.3">
      <c r="C61" s="81" t="s">
        <v>118</v>
      </c>
      <c r="D61" s="81" t="s">
        <v>119</v>
      </c>
      <c r="E61" s="28">
        <v>0</v>
      </c>
      <c r="F61" s="28">
        <v>4</v>
      </c>
      <c r="G61" s="28">
        <v>1</v>
      </c>
      <c r="H61" s="102">
        <v>1</v>
      </c>
      <c r="I61" s="102"/>
      <c r="J61" s="84" t="s">
        <v>117</v>
      </c>
      <c r="K61" s="84" t="s">
        <v>197</v>
      </c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46"/>
      <c r="Z61" s="25"/>
      <c r="AA61" s="31"/>
    </row>
    <row r="62" spans="3:27" ht="48" customHeight="1" x14ac:dyDescent="0.3">
      <c r="C62" s="81" t="s">
        <v>121</v>
      </c>
      <c r="D62" s="81" t="s">
        <v>122</v>
      </c>
      <c r="E62" s="28">
        <v>17</v>
      </c>
      <c r="F62" s="28">
        <v>48</v>
      </c>
      <c r="G62" s="28">
        <v>12</v>
      </c>
      <c r="H62" s="102">
        <v>12</v>
      </c>
      <c r="I62" s="102"/>
      <c r="J62" s="84" t="s">
        <v>120</v>
      </c>
      <c r="K62" s="84" t="s">
        <v>198</v>
      </c>
      <c r="L62" s="58"/>
      <c r="M62" s="58"/>
      <c r="N62" s="58"/>
      <c r="O62" s="113">
        <v>21400000</v>
      </c>
      <c r="P62" s="113"/>
      <c r="Q62" s="113">
        <v>3000000</v>
      </c>
      <c r="R62" s="58"/>
      <c r="S62" s="58"/>
      <c r="T62" s="58"/>
      <c r="U62" s="58"/>
      <c r="V62" s="58"/>
      <c r="W62" s="58"/>
      <c r="X62" s="58"/>
      <c r="Y62" s="46"/>
      <c r="Z62" s="25"/>
      <c r="AA62" s="31"/>
    </row>
    <row r="63" spans="3:27" ht="51.75" customHeight="1" x14ac:dyDescent="0.3">
      <c r="C63" s="81" t="s">
        <v>124</v>
      </c>
      <c r="D63" s="81" t="s">
        <v>125</v>
      </c>
      <c r="E63" s="28">
        <v>8</v>
      </c>
      <c r="F63" s="28">
        <v>48</v>
      </c>
      <c r="G63" s="28">
        <v>12</v>
      </c>
      <c r="H63" s="102"/>
      <c r="I63" s="102"/>
      <c r="J63" s="84" t="s">
        <v>123</v>
      </c>
      <c r="K63" s="84" t="s">
        <v>199</v>
      </c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46"/>
      <c r="Z63" s="25"/>
      <c r="AA63" s="31"/>
    </row>
    <row r="64" spans="3:27" ht="28.9" customHeight="1" x14ac:dyDescent="0.25">
      <c r="C64" s="141" t="s">
        <v>94</v>
      </c>
      <c r="D64" s="141"/>
      <c r="E64" s="141"/>
      <c r="F64" s="141"/>
      <c r="G64" s="141"/>
      <c r="H64" s="141"/>
      <c r="I64" s="141"/>
      <c r="J64" s="141"/>
      <c r="K64" s="141"/>
      <c r="L64" s="133">
        <f t="shared" ref="L64:W64" si="7">SUM(L69:L83)</f>
        <v>0</v>
      </c>
      <c r="M64" s="138">
        <f t="shared" si="7"/>
        <v>71531180</v>
      </c>
      <c r="N64" s="133">
        <f t="shared" si="7"/>
        <v>0</v>
      </c>
      <c r="O64" s="138">
        <f t="shared" si="7"/>
        <v>0</v>
      </c>
      <c r="P64" s="133">
        <f t="shared" si="7"/>
        <v>0</v>
      </c>
      <c r="Q64" s="138">
        <f t="shared" si="7"/>
        <v>1465281</v>
      </c>
      <c r="R64" s="133">
        <f t="shared" si="7"/>
        <v>0</v>
      </c>
      <c r="S64" s="138">
        <f t="shared" si="7"/>
        <v>0</v>
      </c>
      <c r="T64" s="133">
        <f t="shared" si="7"/>
        <v>0</v>
      </c>
      <c r="U64" s="138">
        <f t="shared" si="7"/>
        <v>0</v>
      </c>
      <c r="V64" s="133">
        <f t="shared" si="7"/>
        <v>0</v>
      </c>
      <c r="W64" s="138">
        <f t="shared" si="7"/>
        <v>0</v>
      </c>
      <c r="X64" s="175">
        <f>+L64+N64+P64+R64+T64+V64</f>
        <v>0</v>
      </c>
      <c r="Y64" s="178">
        <f>+M64+O64+Q64+S64+U64+W64</f>
        <v>72996461</v>
      </c>
      <c r="Z64" s="181"/>
      <c r="AA64" s="172"/>
    </row>
    <row r="65" spans="3:27" ht="27.4" customHeight="1" x14ac:dyDescent="0.25">
      <c r="C65" s="141" t="s">
        <v>93</v>
      </c>
      <c r="D65" s="141"/>
      <c r="E65" s="141"/>
      <c r="F65" s="141"/>
      <c r="G65" s="141"/>
      <c r="H65" s="141"/>
      <c r="I65" s="141"/>
      <c r="J65" s="141"/>
      <c r="K65" s="141"/>
      <c r="L65" s="134"/>
      <c r="M65" s="139"/>
      <c r="N65" s="134"/>
      <c r="O65" s="139"/>
      <c r="P65" s="134"/>
      <c r="Q65" s="139"/>
      <c r="R65" s="134"/>
      <c r="S65" s="139"/>
      <c r="T65" s="134"/>
      <c r="U65" s="139"/>
      <c r="V65" s="134"/>
      <c r="W65" s="139"/>
      <c r="X65" s="176"/>
      <c r="Y65" s="179"/>
      <c r="Z65" s="182"/>
      <c r="AA65" s="173"/>
    </row>
    <row r="66" spans="3:27" ht="32.65" customHeight="1" x14ac:dyDescent="0.25">
      <c r="C66" s="141" t="s">
        <v>126</v>
      </c>
      <c r="D66" s="141"/>
      <c r="E66" s="141"/>
      <c r="F66" s="141"/>
      <c r="G66" s="141"/>
      <c r="H66" s="141"/>
      <c r="I66" s="141"/>
      <c r="J66" s="141"/>
      <c r="K66" s="141"/>
      <c r="L66" s="134"/>
      <c r="M66" s="139"/>
      <c r="N66" s="134"/>
      <c r="O66" s="139"/>
      <c r="P66" s="134"/>
      <c r="Q66" s="139"/>
      <c r="R66" s="134"/>
      <c r="S66" s="139"/>
      <c r="T66" s="134"/>
      <c r="U66" s="139"/>
      <c r="V66" s="134"/>
      <c r="W66" s="139"/>
      <c r="X66" s="176"/>
      <c r="Y66" s="179"/>
      <c r="Z66" s="182"/>
      <c r="AA66" s="173"/>
    </row>
    <row r="67" spans="3:27" ht="15.75" x14ac:dyDescent="0.25">
      <c r="C67" s="136" t="s">
        <v>1</v>
      </c>
      <c r="D67" s="136" t="s">
        <v>2</v>
      </c>
      <c r="E67" s="124" t="s">
        <v>3</v>
      </c>
      <c r="F67" s="124" t="s">
        <v>4</v>
      </c>
      <c r="G67" s="146" t="str">
        <f>G56</f>
        <v>EJECUCUION DE LA META AÑO 2024</v>
      </c>
      <c r="H67" s="124" t="str">
        <f>H56</f>
        <v>PROGRAMACION FÍSICA DE LA META AÑO 2025</v>
      </c>
      <c r="I67" s="121"/>
      <c r="J67" s="60"/>
      <c r="K67" s="148" t="s">
        <v>0</v>
      </c>
      <c r="L67" s="134"/>
      <c r="M67" s="139"/>
      <c r="N67" s="134"/>
      <c r="O67" s="139"/>
      <c r="P67" s="134"/>
      <c r="Q67" s="139"/>
      <c r="R67" s="134"/>
      <c r="S67" s="139"/>
      <c r="T67" s="134"/>
      <c r="U67" s="139"/>
      <c r="V67" s="134"/>
      <c r="W67" s="139"/>
      <c r="X67" s="176"/>
      <c r="Y67" s="179"/>
      <c r="Z67" s="182"/>
      <c r="AA67" s="173"/>
    </row>
    <row r="68" spans="3:27" ht="84" customHeight="1" x14ac:dyDescent="0.25">
      <c r="C68" s="137"/>
      <c r="D68" s="137"/>
      <c r="E68" s="125"/>
      <c r="F68" s="125"/>
      <c r="G68" s="147"/>
      <c r="H68" s="125"/>
      <c r="I68" s="122"/>
      <c r="J68" s="61" t="s">
        <v>13</v>
      </c>
      <c r="K68" s="149"/>
      <c r="L68" s="135"/>
      <c r="M68" s="140"/>
      <c r="N68" s="135"/>
      <c r="O68" s="140"/>
      <c r="P68" s="135"/>
      <c r="Q68" s="140"/>
      <c r="R68" s="135"/>
      <c r="S68" s="140"/>
      <c r="T68" s="135"/>
      <c r="U68" s="140"/>
      <c r="V68" s="135"/>
      <c r="W68" s="140"/>
      <c r="X68" s="177"/>
      <c r="Y68" s="180"/>
      <c r="Z68" s="183"/>
      <c r="AA68" s="174"/>
    </row>
    <row r="69" spans="3:27" ht="60" x14ac:dyDescent="0.25">
      <c r="C69" s="81" t="s">
        <v>128</v>
      </c>
      <c r="D69" s="81" t="s">
        <v>80</v>
      </c>
      <c r="E69" s="103">
        <v>0.4</v>
      </c>
      <c r="F69" s="103">
        <v>0.8</v>
      </c>
      <c r="G69" s="103">
        <v>0.1</v>
      </c>
      <c r="H69" s="211">
        <v>0.1</v>
      </c>
      <c r="I69" s="104"/>
      <c r="J69" s="94" t="s">
        <v>127</v>
      </c>
      <c r="K69" s="94" t="s">
        <v>200</v>
      </c>
      <c r="L69" s="36"/>
      <c r="M69" s="36"/>
      <c r="N69" s="36"/>
      <c r="O69" s="36"/>
      <c r="P69" s="36"/>
      <c r="Q69" s="36"/>
      <c r="R69" s="19"/>
      <c r="S69" s="19"/>
      <c r="T69" s="19"/>
      <c r="U69" s="19"/>
      <c r="V69" s="19"/>
      <c r="W69" s="19"/>
      <c r="X69" s="19"/>
      <c r="Y69" s="40"/>
      <c r="Z69" s="20"/>
      <c r="AA69" s="20"/>
    </row>
    <row r="70" spans="3:27" ht="45" x14ac:dyDescent="0.25">
      <c r="C70" s="81" t="s">
        <v>130</v>
      </c>
      <c r="D70" s="81" t="s">
        <v>131</v>
      </c>
      <c r="E70" s="37">
        <v>0</v>
      </c>
      <c r="F70" s="38">
        <v>4</v>
      </c>
      <c r="G70" s="39">
        <v>1</v>
      </c>
      <c r="H70" s="105">
        <v>1</v>
      </c>
      <c r="I70" s="105"/>
      <c r="J70" s="99" t="s">
        <v>129</v>
      </c>
      <c r="K70" s="99" t="s">
        <v>201</v>
      </c>
      <c r="L70" s="19"/>
      <c r="M70" s="19"/>
      <c r="N70" s="19"/>
      <c r="O70" s="19"/>
      <c r="P70" s="19"/>
      <c r="Q70" s="19"/>
      <c r="R70" s="19"/>
      <c r="S70" s="19"/>
      <c r="T70" s="19"/>
      <c r="U70" s="19"/>
      <c r="V70" s="19"/>
      <c r="W70" s="19"/>
      <c r="X70" s="19"/>
      <c r="Y70" s="40"/>
      <c r="Z70" s="20"/>
      <c r="AA70" s="20"/>
    </row>
    <row r="71" spans="3:27" ht="17.25" hidden="1" x14ac:dyDescent="0.25">
      <c r="C71" s="27"/>
      <c r="D71" s="32"/>
      <c r="E71" s="33"/>
      <c r="F71" s="33"/>
      <c r="G71" s="33"/>
      <c r="H71" s="33"/>
      <c r="I71" s="33"/>
      <c r="J71" s="34"/>
      <c r="K71" s="34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53"/>
      <c r="W71" s="53"/>
      <c r="X71" s="53"/>
      <c r="Y71" s="44"/>
      <c r="Z71" s="21"/>
      <c r="AA71" s="21"/>
    </row>
    <row r="72" spans="3:27" ht="83.65" hidden="1" customHeight="1" x14ac:dyDescent="0.25">
      <c r="C72" s="27"/>
      <c r="D72" s="32"/>
      <c r="E72" s="33"/>
      <c r="F72" s="33"/>
      <c r="G72" s="33"/>
      <c r="H72" s="33"/>
      <c r="I72" s="33"/>
      <c r="J72" s="34"/>
      <c r="K72" s="34"/>
      <c r="L72" s="19"/>
      <c r="M72" s="19"/>
      <c r="N72" s="19"/>
      <c r="O72" s="19"/>
      <c r="P72" s="19"/>
      <c r="Q72" s="19"/>
      <c r="R72" s="19"/>
      <c r="S72" s="19"/>
      <c r="T72" s="19"/>
      <c r="U72" s="19"/>
      <c r="V72" s="53"/>
      <c r="W72" s="53"/>
      <c r="X72" s="53"/>
      <c r="Y72" s="44"/>
      <c r="Z72" s="21"/>
      <c r="AA72" s="21"/>
    </row>
    <row r="73" spans="3:27" ht="90" x14ac:dyDescent="0.3">
      <c r="C73" s="81" t="s">
        <v>133</v>
      </c>
      <c r="D73" s="81" t="s">
        <v>134</v>
      </c>
      <c r="E73" s="33">
        <v>500</v>
      </c>
      <c r="F73" s="33">
        <v>500</v>
      </c>
      <c r="G73" s="33">
        <v>500</v>
      </c>
      <c r="H73" s="106">
        <v>500</v>
      </c>
      <c r="I73" s="106"/>
      <c r="J73" s="84" t="s">
        <v>132</v>
      </c>
      <c r="K73" s="84" t="s">
        <v>202</v>
      </c>
      <c r="L73" s="19"/>
      <c r="M73" s="111">
        <v>71531180</v>
      </c>
      <c r="N73" s="114"/>
      <c r="O73" s="114"/>
      <c r="P73" s="114"/>
      <c r="Q73" s="114"/>
      <c r="R73" s="19"/>
      <c r="S73" s="19"/>
      <c r="T73" s="19"/>
      <c r="U73" s="19"/>
      <c r="V73" s="53"/>
      <c r="W73" s="53"/>
      <c r="X73" s="53"/>
      <c r="Y73" s="44"/>
      <c r="Z73" s="20"/>
      <c r="AA73" s="21"/>
    </row>
    <row r="74" spans="3:27" ht="75" x14ac:dyDescent="0.3">
      <c r="C74" s="81" t="s">
        <v>136</v>
      </c>
      <c r="D74" s="81" t="s">
        <v>137</v>
      </c>
      <c r="E74" s="33">
        <v>50</v>
      </c>
      <c r="F74" s="33">
        <v>50</v>
      </c>
      <c r="G74" s="33">
        <v>50</v>
      </c>
      <c r="H74" s="106">
        <v>50</v>
      </c>
      <c r="I74" s="106"/>
      <c r="J74" s="84" t="s">
        <v>135</v>
      </c>
      <c r="K74" s="84" t="s">
        <v>203</v>
      </c>
      <c r="L74" s="19"/>
      <c r="M74" s="114"/>
      <c r="N74" s="114"/>
      <c r="O74" s="114"/>
      <c r="P74" s="114"/>
      <c r="Q74" s="111">
        <v>993547</v>
      </c>
      <c r="R74" s="19"/>
      <c r="S74" s="19"/>
      <c r="T74" s="19"/>
      <c r="U74" s="19"/>
      <c r="V74" s="53"/>
      <c r="W74" s="53"/>
      <c r="X74" s="53"/>
      <c r="Y74" s="44"/>
      <c r="Z74" s="20"/>
      <c r="AA74" s="21"/>
    </row>
    <row r="75" spans="3:27" ht="45" x14ac:dyDescent="0.3">
      <c r="C75" s="81" t="s">
        <v>139</v>
      </c>
      <c r="D75" s="81" t="s">
        <v>140</v>
      </c>
      <c r="E75" s="33">
        <v>0</v>
      </c>
      <c r="F75" s="33">
        <v>2</v>
      </c>
      <c r="G75" s="33">
        <v>1</v>
      </c>
      <c r="H75" s="106" t="s">
        <v>163</v>
      </c>
      <c r="I75" s="106"/>
      <c r="J75" s="84" t="s">
        <v>138</v>
      </c>
      <c r="K75" s="84" t="s">
        <v>204</v>
      </c>
      <c r="L75" s="19"/>
      <c r="M75" s="114"/>
      <c r="N75" s="114"/>
      <c r="O75" s="114"/>
      <c r="P75" s="114"/>
      <c r="Q75" s="114"/>
      <c r="R75" s="19"/>
      <c r="S75" s="19"/>
      <c r="T75" s="19"/>
      <c r="U75" s="19"/>
      <c r="V75" s="53"/>
      <c r="W75" s="53"/>
      <c r="X75" s="53"/>
      <c r="Y75" s="44"/>
      <c r="Z75" s="20"/>
      <c r="AA75" s="21"/>
    </row>
    <row r="76" spans="3:27" ht="43.5" customHeight="1" x14ac:dyDescent="0.3">
      <c r="C76" s="81" t="s">
        <v>142</v>
      </c>
      <c r="D76" s="81" t="s">
        <v>140</v>
      </c>
      <c r="E76" s="29">
        <v>2</v>
      </c>
      <c r="F76" s="29">
        <v>2</v>
      </c>
      <c r="G76" s="29">
        <v>1</v>
      </c>
      <c r="H76" s="107">
        <v>1</v>
      </c>
      <c r="I76" s="107"/>
      <c r="J76" s="84" t="s">
        <v>141</v>
      </c>
      <c r="K76" s="84" t="s">
        <v>205</v>
      </c>
      <c r="L76" s="53"/>
      <c r="M76" s="115"/>
      <c r="N76" s="115"/>
      <c r="O76" s="115"/>
      <c r="P76" s="115"/>
      <c r="Q76" s="115"/>
      <c r="R76" s="53"/>
      <c r="S76" s="53"/>
      <c r="T76" s="53"/>
      <c r="U76" s="53"/>
      <c r="V76" s="53"/>
      <c r="W76" s="53"/>
      <c r="X76" s="53"/>
      <c r="Y76" s="44"/>
      <c r="Z76" s="20"/>
      <c r="AA76" s="21"/>
    </row>
    <row r="77" spans="3:27" ht="54" customHeight="1" x14ac:dyDescent="0.3">
      <c r="C77" s="81" t="s">
        <v>144</v>
      </c>
      <c r="D77" s="81" t="s">
        <v>140</v>
      </c>
      <c r="E77" s="29">
        <v>0</v>
      </c>
      <c r="F77" s="29">
        <v>2</v>
      </c>
      <c r="G77" s="29">
        <v>1</v>
      </c>
      <c r="H77" s="107">
        <v>1</v>
      </c>
      <c r="I77" s="107"/>
      <c r="J77" s="84" t="s">
        <v>143</v>
      </c>
      <c r="K77" s="84" t="s">
        <v>206</v>
      </c>
      <c r="L77" s="53"/>
      <c r="M77" s="115"/>
      <c r="N77" s="115"/>
      <c r="O77" s="115"/>
      <c r="P77" s="115"/>
      <c r="Q77" s="111">
        <v>471734</v>
      </c>
      <c r="R77" s="53"/>
      <c r="S77" s="53"/>
      <c r="T77" s="53"/>
      <c r="U77" s="53"/>
      <c r="V77" s="53"/>
      <c r="W77" s="53"/>
      <c r="X77" s="53"/>
      <c r="Y77" s="44"/>
      <c r="Z77" s="20"/>
      <c r="AA77" s="21"/>
    </row>
    <row r="78" spans="3:27" ht="55.5" customHeight="1" x14ac:dyDescent="0.3">
      <c r="C78" s="81" t="s">
        <v>146</v>
      </c>
      <c r="D78" s="81" t="s">
        <v>140</v>
      </c>
      <c r="E78" s="29">
        <v>0</v>
      </c>
      <c r="F78" s="29">
        <v>2</v>
      </c>
      <c r="G78" s="29">
        <v>1</v>
      </c>
      <c r="H78" s="107">
        <v>1</v>
      </c>
      <c r="I78" s="107"/>
      <c r="J78" s="84" t="s">
        <v>145</v>
      </c>
      <c r="K78" s="84" t="s">
        <v>207</v>
      </c>
      <c r="L78" s="53"/>
      <c r="M78" s="115"/>
      <c r="N78" s="115"/>
      <c r="O78" s="115"/>
      <c r="P78" s="115"/>
      <c r="Q78" s="115"/>
      <c r="R78" s="53"/>
      <c r="S78" s="53"/>
      <c r="T78" s="53"/>
      <c r="U78" s="53"/>
      <c r="V78" s="53"/>
      <c r="W78" s="53"/>
      <c r="X78" s="53"/>
      <c r="Y78" s="44"/>
      <c r="Z78" s="22"/>
      <c r="AA78" s="22"/>
    </row>
    <row r="79" spans="3:27" ht="48" hidden="1" x14ac:dyDescent="0.25">
      <c r="C79" s="10" t="s">
        <v>19</v>
      </c>
      <c r="D79" s="10" t="s">
        <v>24</v>
      </c>
      <c r="E79" s="13">
        <v>0</v>
      </c>
      <c r="F79" s="13">
        <v>4</v>
      </c>
      <c r="G79" s="13"/>
      <c r="H79" s="13"/>
      <c r="I79" s="13"/>
      <c r="J79" s="14"/>
      <c r="K79" s="14"/>
      <c r="L79" s="53"/>
      <c r="M79" s="53"/>
      <c r="N79" s="53"/>
      <c r="O79" s="53"/>
      <c r="P79" s="53"/>
      <c r="Q79" s="53"/>
      <c r="R79" s="53"/>
      <c r="S79" s="53"/>
      <c r="T79" s="53"/>
      <c r="U79" s="53"/>
      <c r="V79" s="53"/>
      <c r="W79" s="53"/>
      <c r="X79" s="53"/>
      <c r="Y79" s="44"/>
      <c r="Z79" s="14"/>
      <c r="AA79" s="14"/>
    </row>
    <row r="80" spans="3:27" ht="60" hidden="1" customHeight="1" x14ac:dyDescent="0.25">
      <c r="C80" s="10" t="s">
        <v>20</v>
      </c>
      <c r="D80" s="10" t="s">
        <v>25</v>
      </c>
      <c r="E80" s="13">
        <v>0</v>
      </c>
      <c r="F80" s="13">
        <v>1</v>
      </c>
      <c r="G80" s="13"/>
      <c r="H80" s="13"/>
      <c r="I80" s="13"/>
      <c r="J80" s="14"/>
      <c r="K80" s="14"/>
      <c r="L80" s="53"/>
      <c r="M80" s="53"/>
      <c r="N80" s="53"/>
      <c r="O80" s="53"/>
      <c r="P80" s="53"/>
      <c r="Q80" s="53"/>
      <c r="R80" s="53"/>
      <c r="S80" s="53"/>
      <c r="T80" s="53"/>
      <c r="U80" s="53"/>
      <c r="V80" s="53"/>
      <c r="W80" s="53"/>
      <c r="X80" s="53"/>
      <c r="Y80" s="44"/>
      <c r="Z80" s="14"/>
      <c r="AA80" s="14"/>
    </row>
    <row r="81" spans="3:27" ht="60" hidden="1" customHeight="1" x14ac:dyDescent="0.25">
      <c r="C81" s="10" t="s">
        <v>21</v>
      </c>
      <c r="D81" s="10" t="s">
        <v>26</v>
      </c>
      <c r="E81" s="13">
        <v>0</v>
      </c>
      <c r="F81" s="13">
        <v>1</v>
      </c>
      <c r="G81" s="13"/>
      <c r="H81" s="13"/>
      <c r="I81" s="13"/>
      <c r="J81" s="14"/>
      <c r="K81" s="14"/>
      <c r="L81" s="53"/>
      <c r="M81" s="53"/>
      <c r="N81" s="53"/>
      <c r="O81" s="53"/>
      <c r="P81" s="53"/>
      <c r="Q81" s="53"/>
      <c r="R81" s="53"/>
      <c r="S81" s="53"/>
      <c r="T81" s="53"/>
      <c r="U81" s="53"/>
      <c r="V81" s="53"/>
      <c r="W81" s="53"/>
      <c r="X81" s="53"/>
      <c r="Y81" s="44"/>
      <c r="Z81" s="14"/>
      <c r="AA81" s="14"/>
    </row>
    <row r="82" spans="3:27" ht="54" hidden="1" customHeight="1" x14ac:dyDescent="0.25">
      <c r="C82" s="10" t="s">
        <v>22</v>
      </c>
      <c r="D82" s="10" t="s">
        <v>27</v>
      </c>
      <c r="E82" s="13">
        <v>0</v>
      </c>
      <c r="F82" s="13">
        <v>1</v>
      </c>
      <c r="G82" s="13"/>
      <c r="H82" s="13"/>
      <c r="I82" s="13"/>
      <c r="J82" s="14"/>
      <c r="K82" s="14"/>
      <c r="L82" s="53"/>
      <c r="M82" s="53"/>
      <c r="N82" s="53"/>
      <c r="O82" s="53"/>
      <c r="P82" s="53"/>
      <c r="Q82" s="53"/>
      <c r="R82" s="53"/>
      <c r="S82" s="53"/>
      <c r="T82" s="53"/>
      <c r="U82" s="53"/>
      <c r="V82" s="53"/>
      <c r="W82" s="53"/>
      <c r="X82" s="53"/>
      <c r="Y82" s="44"/>
      <c r="Z82" s="14"/>
      <c r="AA82" s="14"/>
    </row>
    <row r="83" spans="3:27" ht="24" hidden="1" x14ac:dyDescent="0.25">
      <c r="C83" s="15" t="s">
        <v>23</v>
      </c>
      <c r="D83" s="10" t="s">
        <v>28</v>
      </c>
      <c r="E83" s="13">
        <v>0</v>
      </c>
      <c r="F83" s="13">
        <v>1</v>
      </c>
      <c r="G83" s="13"/>
      <c r="H83" s="13"/>
      <c r="I83" s="13"/>
      <c r="J83" s="14"/>
      <c r="K83" s="14"/>
      <c r="L83" s="53"/>
      <c r="M83" s="53"/>
      <c r="N83" s="53"/>
      <c r="O83" s="53"/>
      <c r="P83" s="53"/>
      <c r="Q83" s="53"/>
      <c r="R83" s="53"/>
      <c r="S83" s="53"/>
      <c r="T83" s="53"/>
      <c r="U83" s="53"/>
      <c r="V83" s="53"/>
      <c r="W83" s="53"/>
      <c r="X83" s="53"/>
      <c r="Y83" s="44"/>
      <c r="Z83" s="14"/>
      <c r="AA83" s="14"/>
    </row>
    <row r="84" spans="3:27" ht="49.9" hidden="1" customHeight="1" x14ac:dyDescent="0.3">
      <c r="C84" s="10" t="s">
        <v>29</v>
      </c>
      <c r="D84" s="11" t="s">
        <v>31</v>
      </c>
      <c r="E84" s="11">
        <v>0</v>
      </c>
      <c r="F84" s="11">
        <v>1</v>
      </c>
      <c r="G84" s="11"/>
      <c r="H84" s="11"/>
      <c r="I84" s="11"/>
      <c r="J84" s="12"/>
      <c r="K84" s="12"/>
      <c r="L84" s="50"/>
      <c r="M84" s="50"/>
      <c r="N84" s="50"/>
      <c r="O84" s="50"/>
      <c r="P84" s="50"/>
      <c r="Q84" s="50"/>
      <c r="R84" s="50"/>
      <c r="S84" s="50"/>
      <c r="T84" s="50"/>
      <c r="U84" s="50"/>
      <c r="V84" s="50"/>
      <c r="W84" s="50"/>
      <c r="X84" s="50"/>
      <c r="Y84" s="41"/>
      <c r="Z84" s="12"/>
      <c r="AA84" s="12"/>
    </row>
    <row r="85" spans="3:27" ht="66" hidden="1" customHeight="1" x14ac:dyDescent="0.3">
      <c r="C85" s="10" t="s">
        <v>30</v>
      </c>
      <c r="D85" s="11" t="s">
        <v>32</v>
      </c>
      <c r="E85" s="11">
        <v>0</v>
      </c>
      <c r="F85" s="11">
        <v>1</v>
      </c>
      <c r="G85" s="11"/>
      <c r="H85" s="11"/>
      <c r="I85" s="11"/>
      <c r="J85" s="12"/>
      <c r="K85" s="12"/>
      <c r="L85" s="50"/>
      <c r="M85" s="50"/>
      <c r="N85" s="50"/>
      <c r="O85" s="50"/>
      <c r="P85" s="50"/>
      <c r="Q85" s="50"/>
      <c r="R85" s="50"/>
      <c r="S85" s="50"/>
      <c r="T85" s="50"/>
      <c r="U85" s="50"/>
      <c r="V85" s="50"/>
      <c r="W85" s="50"/>
      <c r="X85" s="50"/>
      <c r="Y85" s="41"/>
      <c r="Z85" s="12"/>
      <c r="AA85" s="12"/>
    </row>
    <row r="86" spans="3:27" ht="15.75" x14ac:dyDescent="0.25">
      <c r="L86" s="59"/>
      <c r="M86" s="59"/>
      <c r="N86" s="59"/>
      <c r="O86" s="59"/>
      <c r="P86" s="59"/>
      <c r="Q86" s="59"/>
      <c r="R86" s="59"/>
      <c r="S86" s="59"/>
      <c r="T86" s="59"/>
      <c r="U86" s="59"/>
      <c r="V86" s="59"/>
      <c r="W86" s="59"/>
      <c r="X86" s="59"/>
    </row>
    <row r="87" spans="3:27" ht="15.75" x14ac:dyDescent="0.25">
      <c r="L87" s="59"/>
      <c r="M87" s="59"/>
      <c r="N87" s="59"/>
      <c r="O87" s="59"/>
      <c r="P87" s="59"/>
      <c r="Q87" s="59"/>
      <c r="R87" s="59"/>
      <c r="S87" s="59"/>
      <c r="T87" s="59"/>
      <c r="U87" s="59"/>
      <c r="V87" s="59"/>
      <c r="W87" s="59"/>
      <c r="X87" s="59"/>
    </row>
    <row r="88" spans="3:27" ht="15.75" x14ac:dyDescent="0.25">
      <c r="L88" s="59"/>
      <c r="M88" s="59"/>
      <c r="N88" s="59"/>
      <c r="O88" s="59"/>
      <c r="P88" s="59"/>
      <c r="Q88" s="59"/>
      <c r="R88" s="59"/>
      <c r="S88" s="59"/>
      <c r="T88" s="59"/>
      <c r="U88" s="59"/>
      <c r="V88" s="59"/>
      <c r="W88" s="59"/>
      <c r="X88" s="59"/>
    </row>
    <row r="89" spans="3:27" ht="15.75" x14ac:dyDescent="0.25">
      <c r="L89" s="59"/>
      <c r="M89" s="59"/>
      <c r="N89" s="59"/>
      <c r="O89" s="59"/>
      <c r="P89" s="59"/>
      <c r="Q89" s="59"/>
      <c r="R89" s="59"/>
      <c r="S89" s="59"/>
      <c r="T89" s="59"/>
      <c r="U89" s="59"/>
      <c r="V89" s="59"/>
      <c r="W89" s="59"/>
      <c r="X89" s="59"/>
    </row>
    <row r="90" spans="3:27" ht="15.75" x14ac:dyDescent="0.25">
      <c r="L90" s="59"/>
      <c r="M90" s="59"/>
      <c r="N90" s="59"/>
      <c r="O90" s="59"/>
      <c r="P90" s="59"/>
      <c r="Q90" s="59"/>
      <c r="R90" s="59"/>
      <c r="S90" s="59"/>
      <c r="T90" s="59"/>
      <c r="U90" s="59"/>
      <c r="V90" s="59"/>
      <c r="W90" s="59"/>
      <c r="X90" s="59"/>
    </row>
    <row r="91" spans="3:27" ht="15.75" x14ac:dyDescent="0.25">
      <c r="L91" s="59"/>
      <c r="M91" s="59"/>
      <c r="N91" s="59"/>
      <c r="O91" s="59"/>
      <c r="P91" s="59"/>
      <c r="Q91" s="59"/>
      <c r="R91" s="59"/>
      <c r="S91" s="59"/>
      <c r="T91" s="59"/>
      <c r="U91" s="59"/>
      <c r="V91" s="59"/>
      <c r="W91" s="59"/>
      <c r="X91" s="59"/>
    </row>
    <row r="92" spans="3:27" ht="15.75" x14ac:dyDescent="0.25">
      <c r="L92" s="59"/>
      <c r="M92" s="59"/>
      <c r="N92" s="59"/>
      <c r="O92" s="59"/>
      <c r="P92" s="59"/>
      <c r="Q92" s="59"/>
      <c r="R92" s="59"/>
      <c r="S92" s="59"/>
      <c r="T92" s="59"/>
      <c r="U92" s="59"/>
      <c r="V92" s="59"/>
      <c r="W92" s="59"/>
      <c r="X92" s="59"/>
    </row>
    <row r="93" spans="3:27" ht="15.75" x14ac:dyDescent="0.25">
      <c r="L93" s="59"/>
      <c r="M93" s="59"/>
      <c r="N93" s="59"/>
      <c r="O93" s="59"/>
      <c r="P93" s="59"/>
      <c r="Q93" s="59"/>
      <c r="R93" s="59"/>
      <c r="S93" s="59"/>
      <c r="T93" s="59"/>
      <c r="U93" s="59"/>
      <c r="V93" s="59"/>
      <c r="W93" s="59"/>
      <c r="X93" s="59"/>
    </row>
    <row r="94" spans="3:27" ht="15.75" x14ac:dyDescent="0.25">
      <c r="L94" s="59"/>
      <c r="M94" s="59"/>
      <c r="N94" s="59"/>
      <c r="O94" s="59"/>
      <c r="P94" s="59"/>
      <c r="Q94" s="59"/>
      <c r="R94" s="59"/>
      <c r="S94" s="59"/>
      <c r="T94" s="59"/>
      <c r="U94" s="59"/>
      <c r="V94" s="59"/>
      <c r="W94" s="59"/>
      <c r="X94" s="59"/>
    </row>
    <row r="95" spans="3:27" ht="15.75" x14ac:dyDescent="0.25">
      <c r="L95" s="59"/>
      <c r="M95" s="59"/>
      <c r="N95" s="59"/>
      <c r="O95" s="59"/>
      <c r="P95" s="59"/>
      <c r="Q95" s="59"/>
      <c r="R95" s="59"/>
      <c r="S95" s="59"/>
      <c r="T95" s="59"/>
      <c r="U95" s="59"/>
      <c r="V95" s="59"/>
      <c r="W95" s="59"/>
      <c r="X95" s="59"/>
    </row>
    <row r="96" spans="3:27" ht="15.75" x14ac:dyDescent="0.25">
      <c r="L96" s="59"/>
      <c r="M96" s="59"/>
      <c r="N96" s="59"/>
      <c r="O96" s="59"/>
      <c r="P96" s="59"/>
      <c r="Q96" s="59"/>
      <c r="R96" s="59"/>
      <c r="S96" s="59"/>
      <c r="T96" s="59"/>
      <c r="U96" s="59"/>
      <c r="V96" s="59"/>
      <c r="W96" s="59"/>
      <c r="X96" s="59"/>
    </row>
    <row r="97" spans="12:24" ht="15.75" x14ac:dyDescent="0.25">
      <c r="L97" s="59"/>
      <c r="M97" s="59"/>
      <c r="N97" s="59"/>
      <c r="O97" s="59"/>
      <c r="P97" s="59"/>
      <c r="Q97" s="59"/>
      <c r="R97" s="59"/>
      <c r="S97" s="59"/>
      <c r="T97" s="59"/>
      <c r="U97" s="59"/>
      <c r="V97" s="59"/>
      <c r="W97" s="59"/>
      <c r="X97" s="59"/>
    </row>
    <row r="98" spans="12:24" ht="15.75" x14ac:dyDescent="0.25">
      <c r="L98" s="59"/>
      <c r="M98" s="59"/>
      <c r="N98" s="59"/>
      <c r="O98" s="59"/>
      <c r="P98" s="59"/>
      <c r="Q98" s="59"/>
      <c r="R98" s="59"/>
      <c r="S98" s="59"/>
      <c r="T98" s="59"/>
      <c r="U98" s="59"/>
      <c r="V98" s="59"/>
      <c r="W98" s="59"/>
      <c r="X98" s="59"/>
    </row>
    <row r="99" spans="12:24" ht="15.75" x14ac:dyDescent="0.25">
      <c r="L99" s="59"/>
      <c r="M99" s="59"/>
      <c r="N99" s="59"/>
      <c r="O99" s="59"/>
      <c r="P99" s="59"/>
      <c r="Q99" s="59"/>
      <c r="R99" s="59"/>
      <c r="S99" s="59"/>
      <c r="T99" s="59"/>
      <c r="U99" s="59"/>
      <c r="V99" s="59"/>
      <c r="W99" s="59"/>
      <c r="X99" s="59"/>
    </row>
    <row r="100" spans="12:24" ht="15.75" x14ac:dyDescent="0.25">
      <c r="L100" s="59"/>
      <c r="M100" s="59"/>
      <c r="N100" s="59"/>
      <c r="O100" s="59"/>
      <c r="P100" s="59"/>
      <c r="Q100" s="59"/>
      <c r="R100" s="59"/>
      <c r="S100" s="59"/>
      <c r="T100" s="59"/>
      <c r="U100" s="59"/>
      <c r="V100" s="59"/>
      <c r="W100" s="59"/>
      <c r="X100" s="59"/>
    </row>
    <row r="101" spans="12:24" ht="15.75" x14ac:dyDescent="0.25">
      <c r="L101" s="59"/>
      <c r="M101" s="59"/>
      <c r="N101" s="59"/>
      <c r="O101" s="59"/>
      <c r="P101" s="59"/>
      <c r="Q101" s="59"/>
      <c r="R101" s="59"/>
      <c r="S101" s="59"/>
      <c r="T101" s="59"/>
      <c r="U101" s="59"/>
      <c r="V101" s="59"/>
      <c r="W101" s="59"/>
      <c r="X101" s="59"/>
    </row>
    <row r="102" spans="12:24" ht="15.75" x14ac:dyDescent="0.25">
      <c r="L102" s="59"/>
      <c r="M102" s="59"/>
      <c r="N102" s="59"/>
      <c r="O102" s="59"/>
      <c r="P102" s="59"/>
      <c r="Q102" s="59"/>
      <c r="R102" s="59"/>
      <c r="S102" s="59"/>
      <c r="T102" s="59"/>
      <c r="U102" s="59"/>
      <c r="V102" s="59"/>
      <c r="W102" s="59"/>
      <c r="X102" s="59"/>
    </row>
    <row r="103" spans="12:24" ht="15.75" x14ac:dyDescent="0.25">
      <c r="L103" s="59"/>
      <c r="M103" s="59"/>
      <c r="N103" s="59"/>
      <c r="O103" s="59"/>
      <c r="P103" s="59"/>
      <c r="Q103" s="59"/>
      <c r="R103" s="59"/>
      <c r="S103" s="59"/>
      <c r="T103" s="59"/>
      <c r="U103" s="59"/>
      <c r="V103" s="59"/>
      <c r="W103" s="59"/>
      <c r="X103" s="59"/>
    </row>
  </sheetData>
  <mergeCells count="173">
    <mergeCell ref="B8:B11"/>
    <mergeCell ref="B18:B19"/>
    <mergeCell ref="R53:R57"/>
    <mergeCell ref="O53:O57"/>
    <mergeCell ref="O64:O68"/>
    <mergeCell ref="P64:P68"/>
    <mergeCell ref="Q64:Q68"/>
    <mergeCell ref="R64:R68"/>
    <mergeCell ref="I8:I11"/>
    <mergeCell ref="I18:I19"/>
    <mergeCell ref="J18:J19"/>
    <mergeCell ref="L53:L57"/>
    <mergeCell ref="M53:M57"/>
    <mergeCell ref="K56:K57"/>
    <mergeCell ref="C43:K43"/>
    <mergeCell ref="G46:G47"/>
    <mergeCell ref="G56:G57"/>
    <mergeCell ref="H46:H47"/>
    <mergeCell ref="H56:H57"/>
    <mergeCell ref="M64:M68"/>
    <mergeCell ref="T43:T47"/>
    <mergeCell ref="Y34:Y38"/>
    <mergeCell ref="T34:T38"/>
    <mergeCell ref="U43:U47"/>
    <mergeCell ref="S43:S47"/>
    <mergeCell ref="R43:R47"/>
    <mergeCell ref="L43:L47"/>
    <mergeCell ref="C44:K44"/>
    <mergeCell ref="C45:K45"/>
    <mergeCell ref="C46:C47"/>
    <mergeCell ref="P43:P47"/>
    <mergeCell ref="K46:K47"/>
    <mergeCell ref="X64:X68"/>
    <mergeCell ref="Y64:Y68"/>
    <mergeCell ref="Z64:Z68"/>
    <mergeCell ref="Z15:Z19"/>
    <mergeCell ref="AA15:AA19"/>
    <mergeCell ref="Z53:Z57"/>
    <mergeCell ref="AA43:AA47"/>
    <mergeCell ref="Z43:Z47"/>
    <mergeCell ref="Z34:Z38"/>
    <mergeCell ref="AA34:AA38"/>
    <mergeCell ref="AA53:AA57"/>
    <mergeCell ref="V15:V19"/>
    <mergeCell ref="W15:W19"/>
    <mergeCell ref="X15:X19"/>
    <mergeCell ref="Y15:Y19"/>
    <mergeCell ref="W43:W47"/>
    <mergeCell ref="X43:X47"/>
    <mergeCell ref="Y43:Y47"/>
    <mergeCell ref="V43:V47"/>
    <mergeCell ref="X34:X38"/>
    <mergeCell ref="P53:P57"/>
    <mergeCell ref="Q53:Q57"/>
    <mergeCell ref="AA64:AA68"/>
    <mergeCell ref="S64:S68"/>
    <mergeCell ref="V53:V57"/>
    <mergeCell ref="X53:X57"/>
    <mergeCell ref="Y53:Y57"/>
    <mergeCell ref="S53:S57"/>
    <mergeCell ref="T53:T57"/>
    <mergeCell ref="W53:W57"/>
    <mergeCell ref="W64:W68"/>
    <mergeCell ref="U53:U57"/>
    <mergeCell ref="T64:T68"/>
    <mergeCell ref="U64:U68"/>
    <mergeCell ref="V64:V68"/>
    <mergeCell ref="C1:Z1"/>
    <mergeCell ref="C2:Z2"/>
    <mergeCell ref="L8:M8"/>
    <mergeCell ref="N8:O8"/>
    <mergeCell ref="R8:S8"/>
    <mergeCell ref="X8:Y8"/>
    <mergeCell ref="C3:K3"/>
    <mergeCell ref="P8:Q8"/>
    <mergeCell ref="T8:U8"/>
    <mergeCell ref="V8:W8"/>
    <mergeCell ref="C4:K4"/>
    <mergeCell ref="K8:K11"/>
    <mergeCell ref="J8:J11"/>
    <mergeCell ref="L7:Y7"/>
    <mergeCell ref="C6:D6"/>
    <mergeCell ref="E6:K6"/>
    <mergeCell ref="L6:Y6"/>
    <mergeCell ref="Z8:Z11"/>
    <mergeCell ref="F8:F11"/>
    <mergeCell ref="E8:E11"/>
    <mergeCell ref="U9:U10"/>
    <mergeCell ref="T9:T10"/>
    <mergeCell ref="S9:S10"/>
    <mergeCell ref="R9:R10"/>
    <mergeCell ref="AA8:AA11"/>
    <mergeCell ref="D8:D11"/>
    <mergeCell ref="C8:C11"/>
    <mergeCell ref="O34:O38"/>
    <mergeCell ref="S15:S19"/>
    <mergeCell ref="R15:R19"/>
    <mergeCell ref="D37:D38"/>
    <mergeCell ref="C16:K16"/>
    <mergeCell ref="C17:K17"/>
    <mergeCell ref="C18:C19"/>
    <mergeCell ref="D18:D19"/>
    <mergeCell ref="E18:E19"/>
    <mergeCell ref="F18:F19"/>
    <mergeCell ref="K18:K19"/>
    <mergeCell ref="C34:K34"/>
    <mergeCell ref="E37:E38"/>
    <mergeCell ref="F37:F38"/>
    <mergeCell ref="K37:K38"/>
    <mergeCell ref="H8:H11"/>
    <mergeCell ref="T15:T19"/>
    <mergeCell ref="U15:U19"/>
    <mergeCell ref="Q9:Q10"/>
    <mergeCell ref="P9:P10"/>
    <mergeCell ref="O9:O10"/>
    <mergeCell ref="N9:N10"/>
    <mergeCell ref="M9:M10"/>
    <mergeCell ref="L9:L10"/>
    <mergeCell ref="W9:W10"/>
    <mergeCell ref="V9:V10"/>
    <mergeCell ref="S34:S38"/>
    <mergeCell ref="R34:R38"/>
    <mergeCell ref="U34:U38"/>
    <mergeCell ref="V34:V38"/>
    <mergeCell ref="W34:W38"/>
    <mergeCell ref="G18:G19"/>
    <mergeCell ref="H18:H19"/>
    <mergeCell ref="N34:N38"/>
    <mergeCell ref="P34:P38"/>
    <mergeCell ref="Q34:Q38"/>
    <mergeCell ref="G37:G38"/>
    <mergeCell ref="H37:H38"/>
    <mergeCell ref="P15:P19"/>
    <mergeCell ref="L34:L38"/>
    <mergeCell ref="M34:M38"/>
    <mergeCell ref="Q43:Q47"/>
    <mergeCell ref="G67:G68"/>
    <mergeCell ref="H67:H68"/>
    <mergeCell ref="F67:F68"/>
    <mergeCell ref="K67:K68"/>
    <mergeCell ref="C64:K64"/>
    <mergeCell ref="L64:L68"/>
    <mergeCell ref="N53:N57"/>
    <mergeCell ref="N64:N68"/>
    <mergeCell ref="C66:K66"/>
    <mergeCell ref="C67:C68"/>
    <mergeCell ref="D67:D68"/>
    <mergeCell ref="E67:E68"/>
    <mergeCell ref="C35:K35"/>
    <mergeCell ref="C36:K36"/>
    <mergeCell ref="F46:F47"/>
    <mergeCell ref="C65:K65"/>
    <mergeCell ref="G8:G11"/>
    <mergeCell ref="D5:H5"/>
    <mergeCell ref="L15:L19"/>
    <mergeCell ref="M15:M19"/>
    <mergeCell ref="N15:N19"/>
    <mergeCell ref="O15:O19"/>
    <mergeCell ref="Q15:Q19"/>
    <mergeCell ref="M43:M47"/>
    <mergeCell ref="N43:N47"/>
    <mergeCell ref="O43:O47"/>
    <mergeCell ref="C15:K15"/>
    <mergeCell ref="C54:K54"/>
    <mergeCell ref="C55:K55"/>
    <mergeCell ref="C56:C57"/>
    <mergeCell ref="C53:K53"/>
    <mergeCell ref="D56:D57"/>
    <mergeCell ref="E56:E57"/>
    <mergeCell ref="F56:F57"/>
    <mergeCell ref="C37:C38"/>
    <mergeCell ref="D46:D47"/>
    <mergeCell ref="E46:E47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63A0BB961BF5E4DAEE102532FDC36B1" ma:contentTypeVersion="2" ma:contentTypeDescription="Crear nuevo documento." ma:contentTypeScope="" ma:versionID="a9b19da2458faef40f7a60bc2fff9a47">
  <xsd:schema xmlns:xsd="http://www.w3.org/2001/XMLSchema" xmlns:xs="http://www.w3.org/2001/XMLSchema" xmlns:p="http://schemas.microsoft.com/office/2006/metadata/properties" xmlns:ns2="ae8dcb13-790a-483c-835e-2639623a8788" targetNamespace="http://schemas.microsoft.com/office/2006/metadata/properties" ma:root="true" ma:fieldsID="d55fbac811207089e4c72941d1597d0d" ns2:_="">
    <xsd:import namespace="ae8dcb13-790a-483c-835e-2639623a8788"/>
    <xsd:element name="properties">
      <xsd:complexType>
        <xsd:sequence>
          <xsd:element name="documentManagement">
            <xsd:complexType>
              <xsd:all>
                <xsd:element ref="ns2:Descripcion" minOccurs="0"/>
                <xsd:element ref="ns2:Fech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8dcb13-790a-483c-835e-2639623a8788" elementFormDefault="qualified">
    <xsd:import namespace="http://schemas.microsoft.com/office/2006/documentManagement/types"/>
    <xsd:import namespace="http://schemas.microsoft.com/office/infopath/2007/PartnerControls"/>
    <xsd:element name="Descripcion" ma:index="8" nillable="true" ma:displayName="Descripcion" ma:internalName="Descripcion">
      <xsd:simpleType>
        <xsd:restriction base="dms:Note">
          <xsd:maxLength value="255"/>
        </xsd:restriction>
      </xsd:simpleType>
    </xsd:element>
    <xsd:element name="Fecha" ma:index="9" nillable="true" ma:displayName="Fecha" ma:format="DateOnly" ma:internalName="Fecha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echa xmlns="ae8dcb13-790a-483c-835e-2639623a8788">2025-01-31T05:00:00+00:00</Fecha>
    <Descripcion xmlns="ae8dcb13-790a-483c-835e-2639623a8788">PLAN DE ACCION 2025</Descripcion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50419A4-D918-45C0-BADC-76EC54A19D80}"/>
</file>

<file path=customXml/itemProps2.xml><?xml version="1.0" encoding="utf-8"?>
<ds:datastoreItem xmlns:ds="http://schemas.openxmlformats.org/officeDocument/2006/customXml" ds:itemID="{E285C943-6E21-46F5-90F4-FF4991B716CB}">
  <ds:schemaRefs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2985bb4b-4701-49be-b6af-cb425f14ffe8"/>
    <ds:schemaRef ds:uri="http://purl.org/dc/dcmitype/"/>
    <ds:schemaRef ds:uri="http://schemas.microsoft.com/office/infopath/2007/PartnerControl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54FEA98C-A260-413C-A060-2D7164DF4D3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PLAN DE ACCION 2025</dc:title>
  <dc:creator>Proyectos</dc:creator>
  <cp:lastModifiedBy>Licencias La Vega</cp:lastModifiedBy>
  <dcterms:created xsi:type="dcterms:W3CDTF">2020-09-15T17:18:00Z</dcterms:created>
  <dcterms:modified xsi:type="dcterms:W3CDTF">2025-01-31T22:32:07Z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0x010100A63A0BB961BF5E4DAEE102532FDC36B1</vt:lpwstr>
  </property>
</Properties>
</file>